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USERS\REIMB\FQHC\FQHC PPS Calculators\"/>
    </mc:Choice>
  </mc:AlternateContent>
  <xr:revisionPtr revIDLastSave="0" documentId="13_ncr:1_{CA1CA794-63AA-4EE9-A4B5-60C76C0DBA3B}" xr6:coauthVersionLast="47" xr6:coauthVersionMax="47" xr10:uidLastSave="{00000000-0000-0000-0000-000000000000}"/>
  <bookViews>
    <workbookView xWindow="-120" yWindow="-120" windowWidth="15600" windowHeight="18840" tabRatio="851" xr2:uid="{00000000-000D-0000-FFFF-FFFF00000000}"/>
  </bookViews>
  <sheets>
    <sheet name="2025 FQHC-PPS Calculator" sheetId="2" r:id="rId1"/>
    <sheet name="FQ GAFs 01.01.2025 - 03.31.2025" sheetId="1" r:id="rId2"/>
    <sheet name="Payment Adjustment" sheetId="3"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'2025 FQHC-PPS Calculator'!$A$1:$G$24</definedName>
    <definedName name="_xlnm.Print_Titles" localSheetId="1">'FQ GAFs 01.01.2025 - 03.31.2025'!$1:$2</definedName>
    <definedName name="_xlnm.Print_Titles" localSheetId="3">'Payment Adj''s Removed'!$1:$3</definedName>
    <definedName name="_xlnm.Print_Titles" localSheetId="2">'Payment Adjustment'!$1:$3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1" i="2" l="1"/>
  <c r="D13" i="2" s="1"/>
  <c r="D18" i="2" l="1"/>
  <c r="D23" i="2" s="1"/>
  <c r="A4" i="1"/>
  <c r="A5" i="1"/>
  <c r="A6" i="1"/>
  <c r="A7" i="1"/>
  <c r="A8" i="1"/>
  <c r="A9" i="1"/>
  <c r="A10" i="1"/>
  <c r="A11" i="1"/>
  <c r="A12" i="1"/>
  <c r="A13" i="1"/>
  <c r="A14" i="1"/>
  <c r="A15" i="1"/>
  <c r="A16"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3" i="1"/>
</calcChain>
</file>

<file path=xl/sharedStrings.xml><?xml version="1.0" encoding="utf-8"?>
<sst xmlns="http://schemas.openxmlformats.org/spreadsheetml/2006/main" count="813" uniqueCount="391">
  <si>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</si>
  <si>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</si>
  <si>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</si>
  <si>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</si>
  <si>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</si>
  <si>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</si>
  <si>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</si>
  <si>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</si>
  <si>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</si>
  <si>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</si>
  <si>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</si>
  <si>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</si>
  <si>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</si>
  <si>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</si>
  <si>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</si>
  <si>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</si>
  <si>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</si>
  <si>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</si>
  <si>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</si>
  <si>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</si>
  <si>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</si>
  <si>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</si>
  <si>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</si>
  <si>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</si>
  <si>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</si>
  <si>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</si>
  <si>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</si>
  <si>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</si>
  <si>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</si>
  <si>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</si>
  <si>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</si>
  <si>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</si>
  <si>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</si>
  <si>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</si>
  <si>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</si>
  <si>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</si>
  <si>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</si>
  <si>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</si>
  <si>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</si>
  <si>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</si>
  <si>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</si>
  <si>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</si>
  <si>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</si>
  <si>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</si>
  <si>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</si>
  <si>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</si>
  <si>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</si>
  <si>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</si>
  <si>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</si>
  <si>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</si>
  <si>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</si>
  <si>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</si>
  <si>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</si>
  <si>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</si>
  <si>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</si>
  <si>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</si>
  <si>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</si>
  <si>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</si>
  <si>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</si>
  <si>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</si>
  <si>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</si>
  <si>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</si>
  <si>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</si>
  <si>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</si>
  <si>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</si>
  <si>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</si>
  <si>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</si>
  <si>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</si>
  <si>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</si>
  <si>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</si>
  <si>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</si>
  <si>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</si>
  <si>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</si>
  <si>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</si>
  <si>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</si>
  <si>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</si>
  <si>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</si>
  <si>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</si>
  <si>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</si>
  <si>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</si>
  <si>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</si>
  <si>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</si>
  <si>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</si>
  <si>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</si>
  <si>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</si>
  <si>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</si>
  <si>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</si>
  <si>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</si>
  <si>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</si>
  <si>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</si>
  <si>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</si>
  <si>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</si>
  <si>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</si>
  <si>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</si>
  <si>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</si>
  <si>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</si>
  <si>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</si>
  <si>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</si>
  <si>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</si>
  <si>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</si>
  <si>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</si>
  <si>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</si>
  <si>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</si>
  <si>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</si>
  <si>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</si>
  <si>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</si>
  <si>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</si>
  <si>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</si>
  <si>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</si>
  <si>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</si>
  <si>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</si>
  <si>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G0101</t>
  </si>
  <si>
    <t>G0102</t>
  </si>
  <si>
    <t>G0117</t>
  </si>
  <si>
    <t>G0118</t>
  </si>
  <si>
    <t>G0436</t>
  </si>
  <si>
    <t>G0437</t>
  </si>
  <si>
    <t>G0442</t>
  </si>
  <si>
    <t>G0443</t>
  </si>
  <si>
    <t>G0444</t>
  </si>
  <si>
    <t>G0445</t>
  </si>
  <si>
    <t>G0446</t>
  </si>
  <si>
    <t>G0447</t>
  </si>
  <si>
    <t>Q0091</t>
  </si>
  <si>
    <t>00</t>
  </si>
  <si>
    <t>02102</t>
  </si>
  <si>
    <t>01</t>
  </si>
  <si>
    <t>03102</t>
  </si>
  <si>
    <t>07102</t>
  </si>
  <si>
    <t>01182</t>
  </si>
  <si>
    <t>01112</t>
  </si>
  <si>
    <t>03</t>
  </si>
  <si>
    <t>05</t>
  </si>
  <si>
    <t>09</t>
  </si>
  <si>
    <t>04112</t>
  </si>
  <si>
    <t>09102</t>
  </si>
  <si>
    <t>04</t>
  </si>
  <si>
    <t>01212</t>
  </si>
  <si>
    <t>02202</t>
  </si>
  <si>
    <t>06102</t>
  </si>
  <si>
    <t>08102</t>
  </si>
  <si>
    <t>05102</t>
  </si>
  <si>
    <t>05202</t>
  </si>
  <si>
    <t>07202</t>
  </si>
  <si>
    <t>08202</t>
  </si>
  <si>
    <t>06202</t>
  </si>
  <si>
    <t>07302</t>
  </si>
  <si>
    <t>05302</t>
  </si>
  <si>
    <t>02</t>
  </si>
  <si>
    <t>03202</t>
  </si>
  <si>
    <t>05402</t>
  </si>
  <si>
    <t>01312</t>
  </si>
  <si>
    <t>04212</t>
  </si>
  <si>
    <t>03302</t>
  </si>
  <si>
    <t>04312</t>
  </si>
  <si>
    <t>02302</t>
  </si>
  <si>
    <t>09202</t>
  </si>
  <si>
    <t>03402</t>
  </si>
  <si>
    <t>04412</t>
  </si>
  <si>
    <t>03502</t>
  </si>
  <si>
    <t>02402</t>
  </si>
  <si>
    <t>06302</t>
  </si>
  <si>
    <t>03602</t>
  </si>
  <si>
    <t>ALABAMA</t>
  </si>
  <si>
    <t>ARIZONA</t>
  </si>
  <si>
    <t>ARKANSAS</t>
  </si>
  <si>
    <t>COLORADO</t>
  </si>
  <si>
    <t>CONNECTICUT</t>
  </si>
  <si>
    <t>DC + MD/VA SUBURBS</t>
  </si>
  <si>
    <t>DELAWARE</t>
  </si>
  <si>
    <t>REST OF FLORIDA</t>
  </si>
  <si>
    <t>REST OF GEORGIA</t>
  </si>
  <si>
    <t>HAWAII, GUAM</t>
  </si>
  <si>
    <t>IDAHO</t>
  </si>
  <si>
    <t>REST OF ILLINOIS</t>
  </si>
  <si>
    <t>INDIANA</t>
  </si>
  <si>
    <t>IOWA</t>
  </si>
  <si>
    <t>KANSAS</t>
  </si>
  <si>
    <t>KENTUCKY</t>
  </si>
  <si>
    <t>REST OF LOUISIANA</t>
  </si>
  <si>
    <t>SOUTHERN MAINE</t>
  </si>
  <si>
    <t>REST OF MAINE</t>
  </si>
  <si>
    <t>REST OF MARYLAND</t>
  </si>
  <si>
    <t>REST OF MASSACHUSETTS</t>
  </si>
  <si>
    <t>REST OF MICHIGAN</t>
  </si>
  <si>
    <t>MINNESOTA</t>
  </si>
  <si>
    <t>MISSISSIPPI</t>
  </si>
  <si>
    <t>REST OF MISSOURI</t>
  </si>
  <si>
    <t>NEBRASKA</t>
  </si>
  <si>
    <t>NEW HAMPSHIRE</t>
  </si>
  <si>
    <t>NORTHERN NJ</t>
  </si>
  <si>
    <t>REST OF NEW JERSEY</t>
  </si>
  <si>
    <t>NEW MEXICO</t>
  </si>
  <si>
    <t>REST OF NEW YORK</t>
  </si>
  <si>
    <t>NORTH CAROLINA</t>
  </si>
  <si>
    <t>OHIO</t>
  </si>
  <si>
    <t>OKLAHOMA</t>
  </si>
  <si>
    <t>REST OF OREGON</t>
  </si>
  <si>
    <t>REST OF PENNSYLVANIA</t>
  </si>
  <si>
    <t>PUERTO RICO</t>
  </si>
  <si>
    <t>RHODE ISLAND</t>
  </si>
  <si>
    <t>SOUTH CAROLINA</t>
  </si>
  <si>
    <t>TENNESSEE</t>
  </si>
  <si>
    <t>REST OF TEXAS</t>
  </si>
  <si>
    <t>UTAH</t>
  </si>
  <si>
    <t>VERMONT</t>
  </si>
  <si>
    <t>VIRGINIA</t>
  </si>
  <si>
    <t>VIRGIN ISLANDS</t>
  </si>
  <si>
    <t>REST OF WASHINGTON</t>
  </si>
  <si>
    <t>WEST VIRGINIA</t>
  </si>
  <si>
    <t>WISCONSIN</t>
  </si>
  <si>
    <t>99497</t>
  </si>
  <si>
    <t>G0296</t>
  </si>
  <si>
    <t>99406</t>
  </si>
  <si>
    <t>99407</t>
  </si>
  <si>
    <t>G0490</t>
  </si>
  <si>
    <t>REST OF CALIFORNIA</t>
  </si>
  <si>
    <t>BAKERSFIELD</t>
  </si>
  <si>
    <t>CHICO</t>
  </si>
  <si>
    <t>EL CENTRO</t>
  </si>
  <si>
    <t>FRESNO</t>
  </si>
  <si>
    <t>HANFORD-CORCORAN</t>
  </si>
  <si>
    <t>MADERA</t>
  </si>
  <si>
    <t>MERCED</t>
  </si>
  <si>
    <t>MODESTO</t>
  </si>
  <si>
    <t>NAPA</t>
  </si>
  <si>
    <t>OXNARD-THOUSAND OAKS-VENTURA</t>
  </si>
  <si>
    <t>REDDING</t>
  </si>
  <si>
    <t>RIVERSIDE-SAN BERNARDINO-ONTARIO</t>
  </si>
  <si>
    <t>SALINAS</t>
  </si>
  <si>
    <t>SAN JOSE-SUNNYVALE-SANTA CLARA (SAN BENITO CNTY)</t>
  </si>
  <si>
    <t>SAN JOSE-SUNNYVALE-SANTA CLARA (SANTA CLARA CNTY)</t>
  </si>
  <si>
    <t>SANTA CRUZ-WATSONVILLE</t>
  </si>
  <si>
    <t>SANTA MARIA-SANTA BARBARA</t>
  </si>
  <si>
    <t>YUBA CITY</t>
  </si>
  <si>
    <t>FORT LAUDERDALE</t>
  </si>
  <si>
    <t>MIAMI</t>
  </si>
  <si>
    <t>ATLANTA</t>
  </si>
  <si>
    <t>CHICAGO</t>
  </si>
  <si>
    <t>EAST ST. LOUIS</t>
  </si>
  <si>
    <t>SUBURBAN CHICAGO</t>
  </si>
  <si>
    <t>NEW ORLEANS</t>
  </si>
  <si>
    <t>BALTIMORE/SURR. CNTYS</t>
  </si>
  <si>
    <t>METROPOLITAN BOSTON</t>
  </si>
  <si>
    <t>DETROIT</t>
  </si>
  <si>
    <t>METROPOLITAN KANSAS CITY</t>
  </si>
  <si>
    <t>METROPOLITAN ST. LOUIS</t>
  </si>
  <si>
    <t>MANHATTAN</t>
  </si>
  <si>
    <t>NYC SUBURBS/LONG ISLAND</t>
  </si>
  <si>
    <t>POUGHKPSIE/N NYC SUBURBS</t>
  </si>
  <si>
    <t>QUEENS</t>
  </si>
  <si>
    <t>PORTLAND</t>
  </si>
  <si>
    <t>METROPOLITAN PHILADELPHIA</t>
  </si>
  <si>
    <t>AUSTIN</t>
  </si>
  <si>
    <t>BEAUMONT</t>
  </si>
  <si>
    <t>BRAZORIA</t>
  </si>
  <si>
    <t>DALLAS</t>
  </si>
  <si>
    <t>FORT WORTH</t>
  </si>
  <si>
    <t>GALVESTON</t>
  </si>
  <si>
    <t>HOUSTON</t>
  </si>
  <si>
    <t>SEATTLE (KING CNTY)</t>
  </si>
  <si>
    <t>State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</si>
  <si>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</si>
  <si>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</si>
  <si>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</si>
  <si>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</si>
  <si>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</si>
  <si>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</si>
  <si>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</si>
  <si>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</si>
  <si>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</si>
  <si>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</si>
  <si>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</si>
  <si>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</si>
  <si>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</si>
  <si>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</si>
  <si>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</si>
  <si>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</si>
  <si>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</si>
  <si>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</si>
  <si>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</si>
  <si>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</si>
  <si>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</si>
  <si>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</si>
  <si>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</si>
  <si>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</si>
  <si>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</si>
  <si>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</si>
  <si>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</si>
  <si>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</si>
  <si>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</si>
  <si>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</si>
  <si>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</si>
  <si>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</si>
  <si>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</si>
  <si>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</si>
  <si>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</si>
  <si>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</si>
  <si>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</si>
  <si>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</si>
  <si>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</si>
  <si>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</si>
  <si>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</si>
  <si>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</si>
  <si>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</si>
  <si>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</si>
  <si>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</si>
  <si>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</si>
  <si>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</si>
  <si>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</si>
  <si>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</si>
  <si>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</si>
  <si>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WV</t>
  </si>
  <si>
    <t>WI</t>
  </si>
  <si>
    <t>WY</t>
  </si>
  <si>
    <t xml:space="preserve">For the purposes of the PFS, GAFs are an analysis tool for comparing approximate aggregate geographic payment adjustment among PFS localities </t>
  </si>
  <si>
    <t>SACRAMENTO-ROSEVILLE-FOLSOM</t>
  </si>
  <si>
    <t>SAN DIEGO-CHULA VISTA-CARLSBAD</t>
  </si>
  <si>
    <t>SAN FRANCISCO-OAKLAND-BERKELEY (MARIN CNTY)</t>
  </si>
  <si>
    <t>SAN LUIS OBISPO-PASO ROBLES</t>
  </si>
  <si>
    <t>SANTA ROSA-PETALUMA</t>
  </si>
  <si>
    <t>STOCKTON</t>
  </si>
  <si>
    <t>VALLEJO</t>
  </si>
  <si>
    <t>VISALIA</t>
  </si>
  <si>
    <t>Locality Number</t>
  </si>
  <si>
    <t>Locality Name</t>
  </si>
  <si>
    <t>Medicare Adminstrative Contractor  (MAC)</t>
  </si>
  <si>
    <t>MAC Assignments as of November 22, 2023</t>
  </si>
  <si>
    <t>Per Final CR 13867 Issued 11/08/2024</t>
  </si>
  <si>
    <t>ALASKA*</t>
  </si>
  <si>
    <t>MONTANA**</t>
  </si>
  <si>
    <t>NEVADA**</t>
  </si>
  <si>
    <t>NORTH DAKOTA**</t>
  </si>
  <si>
    <t>SOUTH DAKOTA**</t>
  </si>
  <si>
    <t>WYOMING**</t>
  </si>
  <si>
    <t xml:space="preserve">2025 FQHC GAF (with 1.0 Floor) </t>
  </si>
  <si>
    <t>10112</t>
  </si>
  <si>
    <t>13</t>
  </si>
  <si>
    <t>LOS ANGELES-LONG BEACH-ANAHEIM (LOS ANGELES/ORANGE CNTY)</t>
  </si>
  <si>
    <t>SAN FRANCISCO-OAKLAND-BERKELEY (SAN FRANCISCO/SAN MATEO/ALAMEDA/CONTRA COSTA CNTY)</t>
  </si>
  <si>
    <t>73</t>
  </si>
  <si>
    <t>66</t>
  </si>
  <si>
    <t>74</t>
  </si>
  <si>
    <t>67</t>
  </si>
  <si>
    <t>68</t>
  </si>
  <si>
    <t>53</t>
  </si>
  <si>
    <t>69</t>
  </si>
  <si>
    <t>70</t>
  </si>
  <si>
    <t>75</t>
  </si>
  <si>
    <t>13102</t>
  </si>
  <si>
    <t>12202</t>
  </si>
  <si>
    <t>12102</t>
  </si>
  <si>
    <t>99</t>
  </si>
  <si>
    <t>10212</t>
  </si>
  <si>
    <t>16</t>
  </si>
  <si>
    <t>12</t>
  </si>
  <si>
    <t>15</t>
  </si>
  <si>
    <t>15102</t>
  </si>
  <si>
    <t>14112</t>
  </si>
  <si>
    <t>12302</t>
  </si>
  <si>
    <t>14212</t>
  </si>
  <si>
    <t>14312</t>
  </si>
  <si>
    <t>40</t>
  </si>
  <si>
    <t>12402</t>
  </si>
  <si>
    <t>13202</t>
  </si>
  <si>
    <t>13292</t>
  </si>
  <si>
    <t>13282</t>
  </si>
  <si>
    <t>11502</t>
  </si>
  <si>
    <t>15202</t>
  </si>
  <si>
    <t>12502</t>
  </si>
  <si>
    <t>20</t>
  </si>
  <si>
    <t>14412</t>
  </si>
  <si>
    <t>11202</t>
  </si>
  <si>
    <t>10312</t>
  </si>
  <si>
    <t>35</t>
  </si>
  <si>
    <t>31</t>
  </si>
  <si>
    <t>11</t>
  </si>
  <si>
    <t>28</t>
  </si>
  <si>
    <t>18</t>
  </si>
  <si>
    <t>14512</t>
  </si>
  <si>
    <t>50</t>
  </si>
  <si>
    <t>11302</t>
  </si>
  <si>
    <t>11402</t>
  </si>
  <si>
    <t>21</t>
  </si>
  <si>
    <t>*Work GPCI reflects a 1.5 floor in Alaska established by the MIPPA.</t>
  </si>
  <si>
    <t>**PE GPCI reflects a 1.0 floor for frontier states established by the ACA.</t>
  </si>
  <si>
    <t xml:space="preserve">Note: The FQHC GAFs are adapted from the Physician Fee Schedule work and practice expense geographic practice cost indices (GPCIs). </t>
  </si>
  <si>
    <t>For the purposes of the PFS, GAFs are an analysis tool for comparing approximate aggregate geographic payment adjustment among PFS localities.</t>
  </si>
  <si>
    <t>Note:  For CY 2024 and on, the FQHC GAF will reflect the retirement of 3 California localities, as finalized in the CY 2023 PFS final rule.</t>
  </si>
  <si>
    <r>
      <rPr>
        <b/>
        <sz val="11"/>
        <color theme="1"/>
        <rFont val="Calibri"/>
        <family val="2"/>
        <scheme val="minor"/>
      </rPr>
      <t>The 1.0 Work GPCI floor was extended</t>
    </r>
    <r>
      <rPr>
        <sz val="11"/>
        <color theme="1"/>
        <rFont val="Calibri"/>
        <family val="2"/>
        <scheme val="minor"/>
      </rPr>
      <t xml:space="preserve"> by Section 3206 of the American Relief Act, 2025 [December 21, 2024]</t>
    </r>
    <r>
      <rPr>
        <b/>
        <sz val="11"/>
        <color theme="1"/>
        <rFont val="Calibri"/>
        <family val="2"/>
        <scheme val="minor"/>
      </rPr>
      <t xml:space="preserve"> through March 31, 2025</t>
    </r>
    <r>
      <rPr>
        <sz val="11"/>
        <color theme="1"/>
        <rFont val="Calibri"/>
        <family val="2"/>
        <scheme val="minor"/>
      </rPr>
      <t>.</t>
    </r>
  </si>
  <si>
    <r>
      <t xml:space="preserve">FQHC PPS Calculator:  </t>
    </r>
    <r>
      <rPr>
        <b/>
        <u/>
        <sz val="11"/>
        <color rgb="FFFF0000"/>
        <rFont val="Calibri"/>
        <family val="2"/>
        <scheme val="minor"/>
      </rPr>
      <t>January 1, 2025 through March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</si>
</sst>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000"/>
  </numFmts>
  <fonts count="29" x14ac:knownFonts="1">
    <font>
      <sz val="11"/>
      <color theme="1"/>
      <name val="Calibri"/>
      <family val="2"/>
      <scheme val="minor"/>
    </font>
    <font>
      <sz val="11"/>
      <color theme="1"/>
      <name val="Calibri"/>
      <family val="2"/>
      <scheme val="minor"/>
    </font>
    <font>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b/>
      <u/>
      <sz val="11"/>
      <color rgb="FFFF0000"/>
      <name val="Calibri"/>
      <family val="2"/>
      <scheme val="minor"/>
    </font>
    <font>
      <i/>
      <sz val="11"/>
      <name val="Calibri"/>
      <family val="2"/>
      <scheme val="minor"/>
    </font>
    <font>
      <b/>
      <sz val="11"/>
      <name val="Lucida for Attachmate"/>
      <family val="3"/>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1" fillId="9" borderId="8" applyNumberFormat="0" applyFont="0" applyAlignment="0" applyProtection="0"/>
    <xf numFmtId="0" fontId="20" fillId="0" borderId="0" applyNumberFormat="0" applyFill="0" applyBorder="0" applyAlignment="0" applyProtection="0"/>
    <xf numFmtId="0" fontId="6" fillId="0" borderId="9"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cellStyleXfs>
  <cellXfs count="47">
    <xf numFmtId="0" fontId="0" fillId="0" borderId="0" xfId="0"/>
    <xf numFmtId="0" fontId="3" fillId="0" borderId="0" xfId="0" applyFont="1"/>
    <xf numFmtId="49" fontId="0" fillId="0" borderId="0" xfId="0" applyNumberFormat="1" applyAlignment="1">
      <alignment horizontal="center"/>
    </xf>
    <xf numFmtId="0" fontId="0" fillId="0" borderId="0" xfId="0" applyAlignment="1">
      <alignment horizontal="center"/>
    </xf>
    <xf numFmtId="165" fontId="3" fillId="0" borderId="0" xfId="0" applyNumberFormat="1" applyFont="1"/>
    <xf numFmtId="0" fontId="6" fillId="0" borderId="0" xfId="0" applyFont="1"/>
    <xf numFmtId="49" fontId="6"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Protection="1">
      <protection locked="0"/>
    </xf>
    <xf numFmtId="44" fontId="3" fillId="2" borderId="10" xfId="1" applyFont="1" applyFill="1" applyBorder="1" applyProtection="1">
      <protection locked="0"/>
    </xf>
    <xf numFmtId="0" fontId="0" fillId="0" borderId="0" xfId="0" applyAlignment="1">
      <alignment wrapText="1"/>
    </xf>
    <xf numFmtId="0" fontId="4" fillId="0" borderId="0" xfId="0" applyFont="1" applyAlignment="1">
      <alignment horizontal="right"/>
    </xf>
    <xf numFmtId="0" fontId="0" fillId="0" borderId="0" xfId="0" applyAlignment="1">
      <alignment horizontal="right"/>
    </xf>
    <xf numFmtId="44" fontId="5" fillId="0" borderId="0" xfId="1" applyFont="1" applyFill="1" applyBorder="1"/>
    <xf numFmtId="0" fontId="0" fillId="0" borderId="0" xfId="0" applyAlignment="1">
      <alignment horizontal="left" wrapText="1"/>
    </xf>
    <xf numFmtId="44" fontId="3" fillId="34" borderId="11" xfId="1" applyFont="1" applyFill="1" applyBorder="1"/>
    <xf numFmtId="44" fontId="5" fillId="34" borderId="11" xfId="1" applyFont="1" applyFill="1" applyBorder="1"/>
    <xf numFmtId="0" fontId="19" fillId="0" borderId="0" xfId="0" applyFont="1"/>
    <xf numFmtId="0" fontId="22" fillId="0" borderId="0" xfId="0" applyFont="1"/>
    <xf numFmtId="164" fontId="3" fillId="34" borderId="11" xfId="0" applyNumberFormat="1" applyFont="1" applyFill="1" applyBorder="1"/>
    <xf numFmtId="49" fontId="23" fillId="2" borderId="0" xfId="0" applyNumberFormat="1" applyFont="1" applyFill="1" applyAlignment="1">
      <alignment horizontal="center"/>
    </xf>
    <xf numFmtId="0" fontId="23" fillId="2"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center"/>
    </xf>
    <xf numFmtId="0" fontId="23" fillId="0" borderId="0" xfId="0" applyFont="1"/>
    <xf numFmtId="49" fontId="22" fillId="0" borderId="0" xfId="0" applyNumberFormat="1" applyFont="1" applyAlignment="1">
      <alignment horizontal="center"/>
    </xf>
    <xf numFmtId="0" fontId="22" fillId="0" borderId="0" xfId="0" applyFont="1" applyAlignment="1">
      <alignment horizontal="center"/>
    </xf>
    <xf numFmtId="49" fontId="24" fillId="0" borderId="0" xfId="0" applyNumberFormat="1" applyFont="1" applyAlignment="1">
      <alignment horizontal="left"/>
    </xf>
    <xf numFmtId="0" fontId="25" fillId="0" borderId="0" xfId="0" applyFont="1"/>
    <xf numFmtId="0" fontId="24" fillId="0" borderId="0" xfId="2" applyFont="1"/>
    <xf numFmtId="0" fontId="27" fillId="0" borderId="0" xfId="0" applyFont="1"/>
    <xf numFmtId="0" fontId="24" fillId="35" borderId="11" xfId="0" applyFont="1" applyFill="1" applyBorder="1" applyAlignment="1">
      <alignment horizontal="center" vertical="center" wrapText="1"/>
    </xf>
    <xf numFmtId="0" fontId="22" fillId="36" borderId="0" xfId="0" applyFont="1" applyFill="1"/>
    <xf numFmtId="0" fontId="22" fillId="36" borderId="0" xfId="0" applyFont="1" applyFill="1" applyAlignment="1">
      <alignment horizontal="left"/>
    </xf>
    <xf numFmtId="0" fontId="24" fillId="0" borderId="0" xfId="0" applyFont="1"/>
    <xf numFmtId="0" fontId="24" fillId="35" borderId="12" xfId="0" applyFont="1" applyFill="1" applyBorder="1" applyAlignment="1">
      <alignment horizontal="center" vertical="center" wrapText="1"/>
    </xf>
    <xf numFmtId="49" fontId="27" fillId="36" borderId="0" xfId="0" applyNumberFormat="1" applyFont="1" applyFill="1"/>
    <xf numFmtId="0" fontId="22" fillId="0" borderId="0" xfId="0" applyFont="1" applyAlignment="1">
      <alignment horizontal="right"/>
    </xf>
    <xf numFmtId="44" fontId="28" fillId="34" borderId="11" xfId="1" applyFont="1" applyFill="1" applyBorder="1"/>
    <xf numFmtId="0" fontId="0" fillId="36" borderId="0" xfId="0" applyFill="1" applyAlignment="1">
      <alignment horizontal="left"/>
    </xf>
    <xf numFmtId="49" fontId="0" fillId="36" borderId="10" xfId="0" applyNumberFormat="1" applyFill="1" applyBorder="1"/>
    <xf numFmtId="49" fontId="0" fillId="36" borderId="10" xfId="0" applyNumberFormat="1" applyFill="1" applyBorder="1" applyAlignment="1">
      <alignment horizontal="center"/>
    </xf>
    <xf numFmtId="0" fontId="0" fillId="36" borderId="10" xfId="0" applyFill="1" applyBorder="1" applyAlignment="1">
      <alignment horizontal="left"/>
    </xf>
    <xf numFmtId="0" fontId="0" fillId="0" borderId="10" xfId="0" applyBorder="1"/>
    <xf numFmtId="164" fontId="0" fillId="0" borderId="10" xfId="0" applyNumberFormat="1" applyBorder="1"/>
    <xf numFmtId="49" fontId="0" fillId="36" borderId="13" xfId="0" applyNumberFormat="1" applyFill="1" applyBorder="1"/>
    <xf numFmtId="49" fontId="0" fillId="36" borderId="0" xfId="0" applyNumberFormat="1" applyFill="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xr:uid="{00000000-0005-0000-0000-000026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5"/>
  <sheetViews>
    <sheetView tabSelected="1" zoomScaleNormal="100" workbookViewId="0">
      <selection activeCell="G11" sqref="G11"/>
    </sheetView>
  </sheetViews>
  <sheetFormatPr defaultRowHeight="15" x14ac:dyDescent="0.25"/>
  <cols>
    <col min="2" max="2" width="56.28515625" customWidth="1"/>
    <col min="3" max="3" width="4.28515625" customWidth="1"/>
    <col min="4" max="4" width="14.28515625" style="1" bestFit="1" customWidth="1"/>
    <col min="5" max="5" width="3.42578125" customWidth="1"/>
  </cols>
  <sheetData>
    <row r="1" spans="1:6" x14ac:dyDescent="0.25">
      <c r="A1" s="5" t="s">
        <v>390</v>
      </c>
    </row>
    <row r="2" spans="1:6" x14ac:dyDescent="0.25">
      <c r="A2" s="5" t="s">
        <v>109</v>
      </c>
    </row>
    <row r="3" spans="1:6" x14ac:dyDescent="0.25">
      <c r="A3" s="5" t="s">
        <v>110</v>
      </c>
    </row>
    <row r="4" spans="1:6" ht="7.5" customHeight="1" x14ac:dyDescent="0.25"/>
    <row r="5" spans="1:6" x14ac:dyDescent="0.25">
      <c r="B5" t="s">
        <v>99</v>
      </c>
    </row>
    <row r="6" spans="1:6" x14ac:dyDescent="0.25">
      <c r="A6" s="12" t="s">
        <v>108</v>
      </c>
      <c r="B6" s="7"/>
    </row>
    <row r="7" spans="1:6" ht="30.75" thickBot="1" x14ac:dyDescent="0.3">
      <c r="B7" s="10" t="s">
        <v>103</v>
      </c>
    </row>
    <row r="8" spans="1:6" ht="19.5" thickBot="1" x14ac:dyDescent="0.35">
      <c r="B8" s="11" t="s">
        <v>0</v>
      </c>
      <c r="D8" s="38">
        <v>202.65</v>
      </c>
      <c r="F8" s="17" t="s">
        <v>328</v>
      </c>
    </row>
    <row r="9" spans="1:6" ht="7.5" customHeight="1" x14ac:dyDescent="0.25"/>
    <row r="10" spans="1:6" ht="30.75" thickBot="1" x14ac:dyDescent="0.3">
      <c r="B10" s="10" t="s">
        <v>97</v>
      </c>
      <c r="F10" s="17"/>
    </row>
    <row r="11" spans="1:6" ht="15.75" thickBot="1" x14ac:dyDescent="0.3">
      <c r="A11" s="12" t="s">
        <v>108</v>
      </c>
      <c r="B11" s="8"/>
      <c r="D11" s="19" t="str">
        <f>IF(B11="","",VLOOKUP(B11,'FQ GAFs 01.01.2025 - 03.31.2025'!$E$3:$F$111,2,FALSE))</f>
        <v/>
      </c>
    </row>
    <row r="12" spans="1:6" ht="45.75" thickBot="1" x14ac:dyDescent="0.3">
      <c r="B12" s="10" t="s">
        <v>104</v>
      </c>
    </row>
    <row r="13" spans="1:6" ht="19.5" thickBot="1" x14ac:dyDescent="0.35">
      <c r="B13" s="11" t="s">
        <v>1</v>
      </c>
      <c r="D13" s="15" t="str">
        <f>IF(D11="","",D8*D11)</f>
        <v/>
      </c>
    </row>
    <row r="14" spans="1:6" ht="7.5" customHeight="1" x14ac:dyDescent="0.25"/>
    <row r="15" spans="1:6" ht="45" x14ac:dyDescent="0.25">
      <c r="B15" s="10" t="s">
        <v>98</v>
      </c>
    </row>
    <row r="16" spans="1:6" x14ac:dyDescent="0.25">
      <c r="A16" s="12" t="s">
        <v>108</v>
      </c>
      <c r="B16" s="8"/>
      <c r="D16" s="4" t="str">
        <f>IF(B16="","",IF(B16="Yes",1.3416,IF(B16="No",1,"")))</f>
        <v/>
      </c>
    </row>
    <row r="17" spans="1:4" ht="75.75" thickBot="1" x14ac:dyDescent="0.3">
      <c r="B17" s="10" t="s">
        <v>105</v>
      </c>
    </row>
    <row r="18" spans="1:4" ht="19.5" thickBot="1" x14ac:dyDescent="0.35">
      <c r="B18" s="11" t="s">
        <v>95</v>
      </c>
      <c r="D18" s="16" t="str">
        <f>IF(D13="","",D13*D16)</f>
        <v/>
      </c>
    </row>
    <row r="19" spans="1:4" ht="7.5" customHeight="1" x14ac:dyDescent="0.25"/>
    <row r="20" spans="1:4" ht="45" x14ac:dyDescent="0.25">
      <c r="B20" s="10" t="s">
        <v>100</v>
      </c>
    </row>
    <row r="21" spans="1:4" x14ac:dyDescent="0.25">
      <c r="A21" s="12" t="s">
        <v>108</v>
      </c>
      <c r="B21" s="9"/>
    </row>
    <row r="22" spans="1:4" ht="7.5" customHeight="1" thickBot="1" x14ac:dyDescent="0.35">
      <c r="B22" s="11"/>
      <c r="D22" s="13"/>
    </row>
    <row r="23" spans="1:4" ht="19.5" thickBot="1" x14ac:dyDescent="0.35">
      <c r="B23" s="11" t="s">
        <v>101</v>
      </c>
      <c r="D23" s="16" t="str">
        <f>IF(B21="","",IF(D18="","",MIN(D18,B21)))</f>
        <v/>
      </c>
    </row>
    <row r="24" spans="1:4" x14ac:dyDescent="0.25">
      <c r="B24" s="12" t="s">
        <v>96</v>
      </c>
    </row>
    <row r="25" spans="1:4" ht="51" customHeight="1" x14ac:dyDescent="0.25">
      <c r="B25" s="14" t="s">
        <v>102</v>
      </c>
    </row>
  </sheetData>
  <dataValidations count="1">
    <dataValidation type="list" allowBlank="1" showInputMessage="1" showErrorMessage="1" sqref="B16" xr:uid="{00000000-0002-0000-0000-000000000000}">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'FQ GAFs 01.01.2025 - 03.31.2025'!$E$3:$E$111</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160"/>
  <sheetViews>
    <sheetView topLeftCell="B1" zoomScale="90" zoomScaleNormal="90" workbookViewId="0">
      <pane ySplit="2" topLeftCell="A84" activePane="bottomLeft" state="frozen"/>
      <selection activeCell="C12" sqref="C12"/>
      <selection pane="bottomLeft" activeCell="B118" sqref="A118:XFD118"/>
    </sheetView>
  </sheetViews>
  <sheetFormatPr defaultRowHeight="15" x14ac:dyDescent="0.25"/>
  <cols>
    <col min="1" max="1" width="32.85546875" style="18" hidden="1" customWidth="1"/>
    <col min="2" max="2" width="18" style="18" customWidth="1"/>
    <col min="3" max="3" width="9.28515625" style="18" customWidth="1"/>
    <col min="4" max="4" width="10.28515625" style="18" customWidth="1"/>
    <col min="5" max="5" width="63.7109375" style="18" customWidth="1"/>
    <col min="6" max="6" width="15.5703125" style="18" customWidth="1"/>
    <col min="7" max="16384" width="9.140625" style="18"/>
  </cols>
  <sheetData>
    <row r="1" spans="1:6" ht="15.75" thickBot="1" x14ac:dyDescent="0.3">
      <c r="B1" s="30" t="s">
        <v>315</v>
      </c>
      <c r="C1" s="29"/>
      <c r="D1" s="29"/>
      <c r="E1" s="29"/>
      <c r="F1" s="29"/>
    </row>
    <row r="2" spans="1:6" ht="45.75" thickBot="1" x14ac:dyDescent="0.3">
      <c r="A2" s="34"/>
      <c r="B2" s="31" t="s">
        <v>326</v>
      </c>
      <c r="C2" s="31" t="s">
        <v>261</v>
      </c>
      <c r="D2" s="31" t="s">
        <v>324</v>
      </c>
      <c r="E2" s="31" t="s">
        <v>325</v>
      </c>
      <c r="F2" s="35" t="s">
        <v>335</v>
      </c>
    </row>
    <row r="3" spans="1:6" x14ac:dyDescent="0.25">
      <c r="A3" s="18" t="str">
        <f t="shared" ref="A3:A16" si="0">CONCATENATE(B3," - ",E3)</f>
        <v>10112 - ALABAMA</v>
      </c>
      <c r="B3" s="40" t="s">
        <v>336</v>
      </c>
      <c r="C3" s="40" t="s">
        <v>262</v>
      </c>
      <c r="D3" s="41" t="s">
        <v>124</v>
      </c>
      <c r="E3" s="42" t="s">
        <v>163</v>
      </c>
      <c r="F3" s="43">
        <v>0.93899999999999995</v>
      </c>
    </row>
    <row r="4" spans="1:6" x14ac:dyDescent="0.25">
      <c r="A4" s="18" t="str">
        <f t="shared" si="0"/>
        <v>02102 - ALASKA*</v>
      </c>
      <c r="B4" s="40" t="s">
        <v>125</v>
      </c>
      <c r="C4" s="40" t="s">
        <v>263</v>
      </c>
      <c r="D4" s="41" t="s">
        <v>126</v>
      </c>
      <c r="E4" s="42" t="s">
        <v>329</v>
      </c>
      <c r="F4" s="43">
        <v>1.304</v>
      </c>
    </row>
    <row r="5" spans="1:6" x14ac:dyDescent="0.25">
      <c r="A5" s="18" t="str">
        <f t="shared" si="0"/>
        <v>03102 - ARIZONA</v>
      </c>
      <c r="B5" s="40" t="s">
        <v>127</v>
      </c>
      <c r="C5" s="40" t="s">
        <v>264</v>
      </c>
      <c r="D5" s="41" t="s">
        <v>124</v>
      </c>
      <c r="E5" s="42" t="s">
        <v>164</v>
      </c>
      <c r="F5" s="43">
        <v>0.98799999999999999</v>
      </c>
    </row>
    <row r="6" spans="1:6" x14ac:dyDescent="0.25">
      <c r="A6" s="18" t="str">
        <f t="shared" si="0"/>
        <v>07102 - ARKANSAS</v>
      </c>
      <c r="B6" s="40" t="s">
        <v>128</v>
      </c>
      <c r="C6" s="40" t="s">
        <v>265</v>
      </c>
      <c r="D6" s="41" t="s">
        <v>337</v>
      </c>
      <c r="E6" s="42" t="s">
        <v>165</v>
      </c>
      <c r="F6" s="43">
        <v>0.93400000000000005</v>
      </c>
    </row>
    <row r="7" spans="1:6" x14ac:dyDescent="0.25">
      <c r="A7" s="18" t="str">
        <f t="shared" si="0"/>
        <v>01112 - BAKERSFIELD</v>
      </c>
      <c r="B7" s="40" t="s">
        <v>130</v>
      </c>
      <c r="C7" s="40" t="s">
        <v>266</v>
      </c>
      <c r="D7" s="41">
        <v>54</v>
      </c>
      <c r="E7" s="42" t="s">
        <v>217</v>
      </c>
      <c r="F7" s="43">
        <v>1.0529999999999999</v>
      </c>
    </row>
    <row r="8" spans="1:6" x14ac:dyDescent="0.25">
      <c r="A8" s="18" t="str">
        <f t="shared" si="0"/>
        <v>01112 - CHICO</v>
      </c>
      <c r="B8" s="40" t="s">
        <v>130</v>
      </c>
      <c r="C8" s="40" t="s">
        <v>266</v>
      </c>
      <c r="D8" s="41">
        <v>55</v>
      </c>
      <c r="E8" s="42" t="s">
        <v>218</v>
      </c>
      <c r="F8" s="43">
        <v>1.0509999999999999</v>
      </c>
    </row>
    <row r="9" spans="1:6" x14ac:dyDescent="0.25">
      <c r="A9" s="18" t="str">
        <f t="shared" si="0"/>
        <v>01182 - EL CENTRO</v>
      </c>
      <c r="B9" s="40" t="s">
        <v>129</v>
      </c>
      <c r="C9" s="40" t="s">
        <v>266</v>
      </c>
      <c r="D9" s="41">
        <v>71</v>
      </c>
      <c r="E9" s="42" t="s">
        <v>219</v>
      </c>
      <c r="F9" s="43">
        <v>1.0509999999999999</v>
      </c>
    </row>
    <row r="10" spans="1:6" x14ac:dyDescent="0.25">
      <c r="A10" s="18" t="str">
        <f t="shared" si="0"/>
        <v>01112 - FRESNO</v>
      </c>
      <c r="B10" s="40" t="s">
        <v>130</v>
      </c>
      <c r="C10" s="40" t="s">
        <v>266</v>
      </c>
      <c r="D10" s="41">
        <v>56</v>
      </c>
      <c r="E10" s="42" t="s">
        <v>220</v>
      </c>
      <c r="F10" s="43">
        <v>1.0509999999999999</v>
      </c>
    </row>
    <row r="11" spans="1:6" x14ac:dyDescent="0.25">
      <c r="A11" s="18" t="str">
        <f t="shared" si="0"/>
        <v>01112 - HANFORD-CORCORAN</v>
      </c>
      <c r="B11" s="40" t="s">
        <v>130</v>
      </c>
      <c r="C11" s="40" t="s">
        <v>266</v>
      </c>
      <c r="D11" s="41">
        <v>57</v>
      </c>
      <c r="E11" s="42" t="s">
        <v>221</v>
      </c>
      <c r="F11" s="43">
        <v>1.0509999999999999</v>
      </c>
    </row>
    <row r="12" spans="1:6" x14ac:dyDescent="0.25">
      <c r="A12" s="18" t="str">
        <f t="shared" si="0"/>
        <v>01182 - LOS ANGELES-LONG BEACH-ANAHEIM (LOS ANGELES/ORANGE CNTY)</v>
      </c>
      <c r="B12" s="40" t="s">
        <v>129</v>
      </c>
      <c r="C12" s="40" t="s">
        <v>266</v>
      </c>
      <c r="D12" s="41">
        <v>18</v>
      </c>
      <c r="E12" s="42" t="s">
        <v>338</v>
      </c>
      <c r="F12" s="43">
        <v>1.113</v>
      </c>
    </row>
    <row r="13" spans="1:6" x14ac:dyDescent="0.25">
      <c r="A13" s="18" t="str">
        <f t="shared" si="0"/>
        <v>01112 - MADERA</v>
      </c>
      <c r="B13" s="40" t="s">
        <v>130</v>
      </c>
      <c r="C13" s="40" t="s">
        <v>266</v>
      </c>
      <c r="D13" s="41">
        <v>58</v>
      </c>
      <c r="E13" s="42" t="s">
        <v>222</v>
      </c>
      <c r="F13" s="43">
        <v>1.0509999999999999</v>
      </c>
    </row>
    <row r="14" spans="1:6" x14ac:dyDescent="0.25">
      <c r="A14" s="18" t="str">
        <f t="shared" si="0"/>
        <v>01112 - MERCED</v>
      </c>
      <c r="B14" s="40" t="s">
        <v>130</v>
      </c>
      <c r="C14" s="40" t="s">
        <v>266</v>
      </c>
      <c r="D14" s="41">
        <v>59</v>
      </c>
      <c r="E14" s="42" t="s">
        <v>223</v>
      </c>
      <c r="F14" s="43">
        <v>1.0509999999999999</v>
      </c>
    </row>
    <row r="15" spans="1:6" x14ac:dyDescent="0.25">
      <c r="A15" s="18" t="str">
        <f t="shared" si="0"/>
        <v>01112 - MODESTO</v>
      </c>
      <c r="B15" s="40" t="s">
        <v>130</v>
      </c>
      <c r="C15" s="40" t="s">
        <v>266</v>
      </c>
      <c r="D15" s="41">
        <v>60</v>
      </c>
      <c r="E15" s="42" t="s">
        <v>224</v>
      </c>
      <c r="F15" s="43">
        <v>1.0509999999999999</v>
      </c>
    </row>
    <row r="16" spans="1:6" x14ac:dyDescent="0.25">
      <c r="A16" s="18" t="str">
        <f t="shared" si="0"/>
        <v>01112 - NAPA</v>
      </c>
      <c r="B16" s="40" t="s">
        <v>130</v>
      </c>
      <c r="C16" s="40" t="s">
        <v>266</v>
      </c>
      <c r="D16" s="41">
        <v>51</v>
      </c>
      <c r="E16" s="42" t="s">
        <v>225</v>
      </c>
      <c r="F16" s="43">
        <v>1.1759999999999999</v>
      </c>
    </row>
    <row r="17" spans="2:6" x14ac:dyDescent="0.25">
      <c r="B17" s="40" t="s">
        <v>129</v>
      </c>
      <c r="C17" s="40" t="s">
        <v>266</v>
      </c>
      <c r="D17" s="41">
        <v>17</v>
      </c>
      <c r="E17" s="42" t="s">
        <v>226</v>
      </c>
      <c r="F17" s="44">
        <v>1.1000000000000001</v>
      </c>
    </row>
    <row r="18" spans="2:6" x14ac:dyDescent="0.25">
      <c r="B18" s="40" t="s">
        <v>130</v>
      </c>
      <c r="C18" s="40" t="s">
        <v>266</v>
      </c>
      <c r="D18" s="41">
        <v>61</v>
      </c>
      <c r="E18" s="42" t="s">
        <v>227</v>
      </c>
      <c r="F18" s="43">
        <v>1.0509999999999999</v>
      </c>
    </row>
    <row r="19" spans="2:6" x14ac:dyDescent="0.25">
      <c r="B19" s="40" t="s">
        <v>130</v>
      </c>
      <c r="C19" s="40" t="s">
        <v>266</v>
      </c>
      <c r="D19" s="41">
        <v>62</v>
      </c>
      <c r="E19" s="42" t="s">
        <v>228</v>
      </c>
      <c r="F19" s="43">
        <v>1.0509999999999999</v>
      </c>
    </row>
    <row r="20" spans="2:6" x14ac:dyDescent="0.25">
      <c r="B20" s="40" t="s">
        <v>130</v>
      </c>
      <c r="C20" s="40" t="s">
        <v>266</v>
      </c>
      <c r="D20" s="41">
        <v>63</v>
      </c>
      <c r="E20" s="42" t="s">
        <v>316</v>
      </c>
      <c r="F20" s="43">
        <v>1.091</v>
      </c>
    </row>
    <row r="21" spans="2:6" x14ac:dyDescent="0.25">
      <c r="B21" s="40" t="s">
        <v>130</v>
      </c>
      <c r="C21" s="40" t="s">
        <v>266</v>
      </c>
      <c r="D21" s="41">
        <v>64</v>
      </c>
      <c r="E21" s="42" t="s">
        <v>229</v>
      </c>
      <c r="F21" s="43">
        <v>1.0960000000000001</v>
      </c>
    </row>
    <row r="22" spans="2:6" x14ac:dyDescent="0.25">
      <c r="B22" s="40" t="s">
        <v>129</v>
      </c>
      <c r="C22" s="40" t="s">
        <v>266</v>
      </c>
      <c r="D22" s="41">
        <v>72</v>
      </c>
      <c r="E22" s="42" t="s">
        <v>317</v>
      </c>
      <c r="F22" s="43">
        <v>1.1040000000000001</v>
      </c>
    </row>
    <row r="23" spans="2:6" x14ac:dyDescent="0.25">
      <c r="B23" s="40" t="s">
        <v>130</v>
      </c>
      <c r="C23" s="40" t="s">
        <v>266</v>
      </c>
      <c r="D23" s="41" t="s">
        <v>132</v>
      </c>
      <c r="E23" s="42" t="s">
        <v>339</v>
      </c>
      <c r="F23" s="43">
        <v>1.2430000000000001</v>
      </c>
    </row>
    <row r="24" spans="2:6" x14ac:dyDescent="0.25">
      <c r="B24" s="40" t="s">
        <v>130</v>
      </c>
      <c r="C24" s="40" t="s">
        <v>266</v>
      </c>
      <c r="D24" s="41">
        <v>52</v>
      </c>
      <c r="E24" s="42" t="s">
        <v>318</v>
      </c>
      <c r="F24" s="43">
        <v>1.2430000000000001</v>
      </c>
    </row>
    <row r="25" spans="2:6" x14ac:dyDescent="0.25">
      <c r="B25" s="40" t="s">
        <v>130</v>
      </c>
      <c r="C25" s="40" t="s">
        <v>266</v>
      </c>
      <c r="D25" s="41">
        <v>65</v>
      </c>
      <c r="E25" s="42" t="s">
        <v>230</v>
      </c>
      <c r="F25" s="43">
        <v>1.2569999999999999</v>
      </c>
    </row>
    <row r="26" spans="2:6" x14ac:dyDescent="0.25">
      <c r="B26" s="40" t="s">
        <v>129</v>
      </c>
      <c r="C26" s="40" t="s">
        <v>266</v>
      </c>
      <c r="D26" s="41" t="s">
        <v>340</v>
      </c>
      <c r="E26" s="42" t="s">
        <v>319</v>
      </c>
      <c r="F26" s="43">
        <v>1.069</v>
      </c>
    </row>
    <row r="27" spans="2:6" x14ac:dyDescent="0.25">
      <c r="B27" s="40" t="s">
        <v>130</v>
      </c>
      <c r="C27" s="40" t="s">
        <v>266</v>
      </c>
      <c r="D27" s="41" t="s">
        <v>133</v>
      </c>
      <c r="E27" s="42" t="s">
        <v>231</v>
      </c>
      <c r="F27" s="43">
        <v>1.2569999999999999</v>
      </c>
    </row>
    <row r="28" spans="2:6" x14ac:dyDescent="0.25">
      <c r="B28" s="40" t="s">
        <v>130</v>
      </c>
      <c r="C28" s="40" t="s">
        <v>266</v>
      </c>
      <c r="D28" s="41" t="s">
        <v>341</v>
      </c>
      <c r="E28" s="42" t="s">
        <v>232</v>
      </c>
      <c r="F28" s="43">
        <v>1.107</v>
      </c>
    </row>
    <row r="29" spans="2:6" x14ac:dyDescent="0.25">
      <c r="B29" s="40" t="s">
        <v>129</v>
      </c>
      <c r="C29" s="40" t="s">
        <v>266</v>
      </c>
      <c r="D29" s="41" t="s">
        <v>342</v>
      </c>
      <c r="E29" s="42" t="s">
        <v>233</v>
      </c>
      <c r="F29" s="43">
        <v>1.0940000000000001</v>
      </c>
    </row>
    <row r="30" spans="2:6" x14ac:dyDescent="0.25">
      <c r="B30" s="40" t="s">
        <v>130</v>
      </c>
      <c r="C30" s="40" t="s">
        <v>266</v>
      </c>
      <c r="D30" s="41" t="s">
        <v>343</v>
      </c>
      <c r="E30" s="42" t="s">
        <v>320</v>
      </c>
      <c r="F30" s="43">
        <v>1.123</v>
      </c>
    </row>
    <row r="31" spans="2:6" x14ac:dyDescent="0.25">
      <c r="B31" s="40" t="s">
        <v>130</v>
      </c>
      <c r="C31" s="40" t="s">
        <v>266</v>
      </c>
      <c r="D31" s="41" t="s">
        <v>344</v>
      </c>
      <c r="E31" s="42" t="s">
        <v>321</v>
      </c>
      <c r="F31" s="43">
        <v>1.0509999999999999</v>
      </c>
    </row>
    <row r="32" spans="2:6" x14ac:dyDescent="0.25">
      <c r="B32" s="40" t="s">
        <v>130</v>
      </c>
      <c r="C32" s="40" t="s">
        <v>266</v>
      </c>
      <c r="D32" s="41" t="s">
        <v>345</v>
      </c>
      <c r="E32" s="42" t="s">
        <v>322</v>
      </c>
      <c r="F32" s="43">
        <v>1.1759999999999999</v>
      </c>
    </row>
    <row r="33" spans="1:6" x14ac:dyDescent="0.25">
      <c r="B33" s="40" t="s">
        <v>130</v>
      </c>
      <c r="C33" s="40" t="s">
        <v>266</v>
      </c>
      <c r="D33" s="41" t="s">
        <v>346</v>
      </c>
      <c r="E33" s="42" t="s">
        <v>323</v>
      </c>
      <c r="F33" s="43">
        <v>1.0509999999999999</v>
      </c>
    </row>
    <row r="34" spans="1:6" x14ac:dyDescent="0.25">
      <c r="B34" s="40" t="s">
        <v>130</v>
      </c>
      <c r="C34" s="40" t="s">
        <v>266</v>
      </c>
      <c r="D34" s="41" t="s">
        <v>347</v>
      </c>
      <c r="E34" s="42" t="s">
        <v>234</v>
      </c>
      <c r="F34" s="43">
        <v>1.0509999999999999</v>
      </c>
    </row>
    <row r="35" spans="1:6" x14ac:dyDescent="0.25">
      <c r="B35" s="40" t="s">
        <v>130</v>
      </c>
      <c r="C35" s="40" t="s">
        <v>266</v>
      </c>
      <c r="D35" s="41" t="s">
        <v>348</v>
      </c>
      <c r="E35" s="42" t="s">
        <v>216</v>
      </c>
      <c r="F35" s="43">
        <v>1.0509999999999999</v>
      </c>
    </row>
    <row r="36" spans="1:6" x14ac:dyDescent="0.25">
      <c r="B36" s="40" t="s">
        <v>134</v>
      </c>
      <c r="C36" s="40" t="s">
        <v>267</v>
      </c>
      <c r="D36" s="41" t="s">
        <v>126</v>
      </c>
      <c r="E36" s="42" t="s">
        <v>166</v>
      </c>
      <c r="F36" s="43">
        <v>1.0289999999999999</v>
      </c>
    </row>
    <row r="37" spans="1:6" x14ac:dyDescent="0.25">
      <c r="B37" s="40" t="s">
        <v>349</v>
      </c>
      <c r="C37" s="40" t="s">
        <v>268</v>
      </c>
      <c r="D37" s="41" t="s">
        <v>124</v>
      </c>
      <c r="E37" s="42" t="s">
        <v>167</v>
      </c>
      <c r="F37" s="43">
        <v>1.054</v>
      </c>
    </row>
    <row r="38" spans="1:6" x14ac:dyDescent="0.25">
      <c r="B38" s="40" t="s">
        <v>350</v>
      </c>
      <c r="C38" s="40" t="s">
        <v>269</v>
      </c>
      <c r="D38" s="41" t="s">
        <v>126</v>
      </c>
      <c r="E38" s="42" t="s">
        <v>168</v>
      </c>
      <c r="F38" s="44">
        <v>1.1200000000000001</v>
      </c>
    </row>
    <row r="39" spans="1:6" x14ac:dyDescent="0.25">
      <c r="B39" s="40" t="s">
        <v>351</v>
      </c>
      <c r="C39" s="40" t="s">
        <v>270</v>
      </c>
      <c r="D39" s="41" t="s">
        <v>126</v>
      </c>
      <c r="E39" s="42" t="s">
        <v>169</v>
      </c>
      <c r="F39" s="43">
        <v>1.0009999999999999</v>
      </c>
    </row>
    <row r="40" spans="1:6" x14ac:dyDescent="0.25">
      <c r="B40" s="40" t="s">
        <v>135</v>
      </c>
      <c r="C40" s="40" t="s">
        <v>271</v>
      </c>
      <c r="D40" s="41" t="s">
        <v>131</v>
      </c>
      <c r="E40" s="42" t="s">
        <v>235</v>
      </c>
      <c r="F40" s="43">
        <v>0.999</v>
      </c>
    </row>
    <row r="41" spans="1:6" x14ac:dyDescent="0.25">
      <c r="A41" s="18" t="str">
        <f t="shared" ref="A41:A72" si="1">CONCATENATE(B41," - ",E41)</f>
        <v>09102 - MIAMI</v>
      </c>
      <c r="B41" s="40" t="s">
        <v>135</v>
      </c>
      <c r="C41" s="40" t="s">
        <v>271</v>
      </c>
      <c r="D41" s="41" t="s">
        <v>136</v>
      </c>
      <c r="E41" s="42" t="s">
        <v>236</v>
      </c>
      <c r="F41" s="43">
        <v>1.0129999999999999</v>
      </c>
    </row>
    <row r="42" spans="1:6" x14ac:dyDescent="0.25">
      <c r="A42" s="18" t="str">
        <f t="shared" si="1"/>
        <v>09102 - REST OF FLORIDA</v>
      </c>
      <c r="B42" s="40" t="s">
        <v>135</v>
      </c>
      <c r="C42" s="40" t="s">
        <v>271</v>
      </c>
      <c r="D42" s="41" t="s">
        <v>352</v>
      </c>
      <c r="E42" s="42" t="s">
        <v>170</v>
      </c>
      <c r="F42" s="43">
        <v>0.97199999999999998</v>
      </c>
    </row>
    <row r="43" spans="1:6" x14ac:dyDescent="0.25">
      <c r="A43" s="18" t="str">
        <f t="shared" si="1"/>
        <v>10212 - ATLANTA</v>
      </c>
      <c r="B43" s="40" t="s">
        <v>353</v>
      </c>
      <c r="C43" s="40" t="s">
        <v>272</v>
      </c>
      <c r="D43" s="41" t="s">
        <v>126</v>
      </c>
      <c r="E43" s="42" t="s">
        <v>237</v>
      </c>
      <c r="F43" s="43">
        <v>0.999</v>
      </c>
    </row>
    <row r="44" spans="1:6" x14ac:dyDescent="0.25">
      <c r="A44" s="18" t="str">
        <f t="shared" si="1"/>
        <v>10212 - REST OF GEORGIA</v>
      </c>
      <c r="B44" s="40" t="s">
        <v>353</v>
      </c>
      <c r="C44" s="40" t="s">
        <v>272</v>
      </c>
      <c r="D44" s="41" t="s">
        <v>352</v>
      </c>
      <c r="E44" s="42" t="s">
        <v>171</v>
      </c>
      <c r="F44" s="43">
        <v>0.94499999999999995</v>
      </c>
    </row>
    <row r="45" spans="1:6" x14ac:dyDescent="0.25">
      <c r="A45" s="18" t="str">
        <f t="shared" si="1"/>
        <v>01212 - HAWAII, GUAM</v>
      </c>
      <c r="B45" s="40" t="s">
        <v>137</v>
      </c>
      <c r="C45" s="40" t="s">
        <v>273</v>
      </c>
      <c r="D45" s="41" t="s">
        <v>126</v>
      </c>
      <c r="E45" s="42" t="s">
        <v>172</v>
      </c>
      <c r="F45" s="44">
        <v>1.07</v>
      </c>
    </row>
    <row r="46" spans="1:6" x14ac:dyDescent="0.25">
      <c r="A46" s="18" t="str">
        <f t="shared" si="1"/>
        <v>02202 - IDAHO</v>
      </c>
      <c r="B46" s="40" t="s">
        <v>138</v>
      </c>
      <c r="C46" s="40" t="s">
        <v>274</v>
      </c>
      <c r="D46" s="41" t="s">
        <v>124</v>
      </c>
      <c r="E46" s="42" t="s">
        <v>173</v>
      </c>
      <c r="F46" s="43">
        <v>0.95699999999999996</v>
      </c>
    </row>
    <row r="47" spans="1:6" x14ac:dyDescent="0.25">
      <c r="A47" s="18" t="str">
        <f t="shared" si="1"/>
        <v>06102 - CHICAGO</v>
      </c>
      <c r="B47" s="40" t="s">
        <v>139</v>
      </c>
      <c r="C47" s="40" t="s">
        <v>275</v>
      </c>
      <c r="D47" s="41" t="s">
        <v>354</v>
      </c>
      <c r="E47" s="42" t="s">
        <v>238</v>
      </c>
      <c r="F47" s="43">
        <v>1.014</v>
      </c>
    </row>
    <row r="48" spans="1:6" x14ac:dyDescent="0.25">
      <c r="A48" s="18" t="str">
        <f t="shared" si="1"/>
        <v>06102 - EAST ST. LOUIS</v>
      </c>
      <c r="B48" s="40" t="s">
        <v>139</v>
      </c>
      <c r="C48" s="40" t="s">
        <v>275</v>
      </c>
      <c r="D48" s="41" t="s">
        <v>355</v>
      </c>
      <c r="E48" s="42" t="s">
        <v>239</v>
      </c>
      <c r="F48" s="43">
        <v>0.96199999999999997</v>
      </c>
    </row>
    <row r="49" spans="1:6" x14ac:dyDescent="0.25">
      <c r="A49" s="18" t="str">
        <f t="shared" si="1"/>
        <v>06102 - SUBURBAN CHICAGO</v>
      </c>
      <c r="B49" s="40" t="s">
        <v>139</v>
      </c>
      <c r="C49" s="40" t="s">
        <v>275</v>
      </c>
      <c r="D49" s="41" t="s">
        <v>356</v>
      </c>
      <c r="E49" s="42" t="s">
        <v>240</v>
      </c>
      <c r="F49" s="43">
        <v>1.026</v>
      </c>
    </row>
    <row r="50" spans="1:6" x14ac:dyDescent="0.25">
      <c r="A50" s="18" t="str">
        <f t="shared" si="1"/>
        <v>06102 - REST OF ILLINOIS</v>
      </c>
      <c r="B50" s="40" t="s">
        <v>139</v>
      </c>
      <c r="C50" s="40" t="s">
        <v>275</v>
      </c>
      <c r="D50" s="41" t="s">
        <v>352</v>
      </c>
      <c r="E50" s="42" t="s">
        <v>174</v>
      </c>
      <c r="F50" s="43">
        <v>0.95899999999999996</v>
      </c>
    </row>
    <row r="51" spans="1:6" x14ac:dyDescent="0.25">
      <c r="A51" s="18" t="str">
        <f t="shared" si="1"/>
        <v>08102 - INDIANA</v>
      </c>
      <c r="B51" s="40" t="s">
        <v>140</v>
      </c>
      <c r="C51" s="40" t="s">
        <v>276</v>
      </c>
      <c r="D51" s="41" t="s">
        <v>124</v>
      </c>
      <c r="E51" s="42" t="s">
        <v>175</v>
      </c>
      <c r="F51" s="43">
        <v>0.96299999999999997</v>
      </c>
    </row>
    <row r="52" spans="1:6" x14ac:dyDescent="0.25">
      <c r="A52" s="18" t="str">
        <f t="shared" si="1"/>
        <v>05102 - IOWA</v>
      </c>
      <c r="B52" s="40" t="s">
        <v>141</v>
      </c>
      <c r="C52" s="40" t="s">
        <v>277</v>
      </c>
      <c r="D52" s="41" t="s">
        <v>124</v>
      </c>
      <c r="E52" s="42" t="s">
        <v>176</v>
      </c>
      <c r="F52" s="43">
        <v>0.95899999999999996</v>
      </c>
    </row>
    <row r="53" spans="1:6" x14ac:dyDescent="0.25">
      <c r="A53" s="18" t="str">
        <f t="shared" si="1"/>
        <v>05202 - KANSAS</v>
      </c>
      <c r="B53" s="40" t="s">
        <v>142</v>
      </c>
      <c r="C53" s="40" t="s">
        <v>278</v>
      </c>
      <c r="D53" s="41" t="s">
        <v>124</v>
      </c>
      <c r="E53" s="42" t="s">
        <v>177</v>
      </c>
      <c r="F53" s="43">
        <v>0.95599999999999996</v>
      </c>
    </row>
    <row r="54" spans="1:6" x14ac:dyDescent="0.25">
      <c r="A54" s="18" t="str">
        <f t="shared" si="1"/>
        <v>15102 - KENTUCKY</v>
      </c>
      <c r="B54" s="40" t="s">
        <v>357</v>
      </c>
      <c r="C54" s="40" t="s">
        <v>279</v>
      </c>
      <c r="D54" s="41" t="s">
        <v>124</v>
      </c>
      <c r="E54" s="42" t="s">
        <v>178</v>
      </c>
      <c r="F54" s="43">
        <v>0.94199999999999995</v>
      </c>
    </row>
    <row r="55" spans="1:6" x14ac:dyDescent="0.25">
      <c r="A55" s="18" t="str">
        <f t="shared" si="1"/>
        <v>07202 - NEW ORLEANS</v>
      </c>
      <c r="B55" s="40" t="s">
        <v>143</v>
      </c>
      <c r="C55" s="40" t="s">
        <v>280</v>
      </c>
      <c r="D55" s="41" t="s">
        <v>126</v>
      </c>
      <c r="E55" s="42" t="s">
        <v>241</v>
      </c>
      <c r="F55" s="44">
        <v>0.97</v>
      </c>
    </row>
    <row r="56" spans="1:6" x14ac:dyDescent="0.25">
      <c r="A56" s="18" t="str">
        <f t="shared" si="1"/>
        <v>07202 - REST OF LOUISIANA</v>
      </c>
      <c r="B56" s="40" t="s">
        <v>143</v>
      </c>
      <c r="C56" s="40" t="s">
        <v>280</v>
      </c>
      <c r="D56" s="41" t="s">
        <v>352</v>
      </c>
      <c r="E56" s="42" t="s">
        <v>179</v>
      </c>
      <c r="F56" s="43">
        <v>0.94399999999999995</v>
      </c>
    </row>
    <row r="57" spans="1:6" x14ac:dyDescent="0.25">
      <c r="A57" s="18" t="str">
        <f t="shared" si="1"/>
        <v>14112 - SOUTHERN MAINE</v>
      </c>
      <c r="B57" s="40" t="s">
        <v>358</v>
      </c>
      <c r="C57" s="40" t="s">
        <v>281</v>
      </c>
      <c r="D57" s="41" t="s">
        <v>131</v>
      </c>
      <c r="E57" s="42" t="s">
        <v>180</v>
      </c>
      <c r="F57" s="43">
        <v>1.006</v>
      </c>
    </row>
    <row r="58" spans="1:6" x14ac:dyDescent="0.25">
      <c r="A58" s="18" t="str">
        <f t="shared" si="1"/>
        <v>14112 - REST OF MAINE</v>
      </c>
      <c r="B58" s="40" t="s">
        <v>358</v>
      </c>
      <c r="C58" s="40" t="s">
        <v>281</v>
      </c>
      <c r="D58" s="41" t="s">
        <v>352</v>
      </c>
      <c r="E58" s="42" t="s">
        <v>181</v>
      </c>
      <c r="F58" s="43">
        <v>0.95899999999999996</v>
      </c>
    </row>
    <row r="59" spans="1:6" x14ac:dyDescent="0.25">
      <c r="A59" s="18" t="str">
        <f t="shared" si="1"/>
        <v>12302 - BALTIMORE/SURR. CNTYS</v>
      </c>
      <c r="B59" s="40" t="s">
        <v>359</v>
      </c>
      <c r="C59" s="40" t="s">
        <v>282</v>
      </c>
      <c r="D59" s="41" t="s">
        <v>126</v>
      </c>
      <c r="E59" s="42" t="s">
        <v>242</v>
      </c>
      <c r="F59" s="43">
        <v>1.0469999999999999</v>
      </c>
    </row>
    <row r="60" spans="1:6" x14ac:dyDescent="0.25">
      <c r="A60" s="18" t="str">
        <f t="shared" si="1"/>
        <v>12302 - REST OF MARYLAND</v>
      </c>
      <c r="B60" s="40" t="s">
        <v>359</v>
      </c>
      <c r="C60" s="40" t="s">
        <v>282</v>
      </c>
      <c r="D60" s="41" t="s">
        <v>352</v>
      </c>
      <c r="E60" s="42" t="s">
        <v>182</v>
      </c>
      <c r="F60" s="43">
        <v>1.014</v>
      </c>
    </row>
    <row r="61" spans="1:6" x14ac:dyDescent="0.25">
      <c r="A61" s="18" t="str">
        <f t="shared" si="1"/>
        <v>14212 - METROPOLITAN BOSTON</v>
      </c>
      <c r="B61" s="40" t="s">
        <v>360</v>
      </c>
      <c r="C61" s="40" t="s">
        <v>283</v>
      </c>
      <c r="D61" s="41" t="s">
        <v>126</v>
      </c>
      <c r="E61" s="42" t="s">
        <v>243</v>
      </c>
      <c r="F61" s="43">
        <v>1.115</v>
      </c>
    </row>
    <row r="62" spans="1:6" x14ac:dyDescent="0.25">
      <c r="A62" s="18" t="str">
        <f t="shared" si="1"/>
        <v>14212 - REST OF MASSACHUSETTS</v>
      </c>
      <c r="B62" s="40" t="s">
        <v>360</v>
      </c>
      <c r="C62" s="40" t="s">
        <v>283</v>
      </c>
      <c r="D62" s="41" t="s">
        <v>352</v>
      </c>
      <c r="E62" s="42" t="s">
        <v>183</v>
      </c>
      <c r="F62" s="43">
        <v>1.038</v>
      </c>
    </row>
    <row r="63" spans="1:6" x14ac:dyDescent="0.25">
      <c r="A63" s="18" t="str">
        <f t="shared" si="1"/>
        <v>08202 - DETROIT</v>
      </c>
      <c r="B63" s="40" t="s">
        <v>144</v>
      </c>
      <c r="C63" s="40" t="s">
        <v>284</v>
      </c>
      <c r="D63" s="41" t="s">
        <v>126</v>
      </c>
      <c r="E63" s="42" t="s">
        <v>244</v>
      </c>
      <c r="F63" s="43">
        <v>0.995</v>
      </c>
    </row>
    <row r="64" spans="1:6" x14ac:dyDescent="0.25">
      <c r="A64" s="18" t="str">
        <f t="shared" si="1"/>
        <v>08202 - REST OF MICHIGAN</v>
      </c>
      <c r="B64" s="40" t="s">
        <v>144</v>
      </c>
      <c r="C64" s="40" t="s">
        <v>284</v>
      </c>
      <c r="D64" s="41" t="s">
        <v>352</v>
      </c>
      <c r="E64" s="42" t="s">
        <v>184</v>
      </c>
      <c r="F64" s="43">
        <v>0.95799999999999996</v>
      </c>
    </row>
    <row r="65" spans="1:6" x14ac:dyDescent="0.25">
      <c r="A65" s="18" t="str">
        <f t="shared" si="1"/>
        <v>06202 - MINNESOTA</v>
      </c>
      <c r="B65" s="40" t="s">
        <v>145</v>
      </c>
      <c r="C65" s="40" t="s">
        <v>285</v>
      </c>
      <c r="D65" s="41" t="s">
        <v>124</v>
      </c>
      <c r="E65" s="42" t="s">
        <v>185</v>
      </c>
      <c r="F65" s="43">
        <v>1.012</v>
      </c>
    </row>
    <row r="66" spans="1:6" x14ac:dyDescent="0.25">
      <c r="A66" s="18" t="str">
        <f t="shared" si="1"/>
        <v>07302 - MISSISSIPPI</v>
      </c>
      <c r="B66" s="40" t="s">
        <v>146</v>
      </c>
      <c r="C66" s="40" t="s">
        <v>286</v>
      </c>
      <c r="D66" s="41" t="s">
        <v>124</v>
      </c>
      <c r="E66" s="42" t="s">
        <v>186</v>
      </c>
      <c r="F66" s="43">
        <v>0.93100000000000005</v>
      </c>
    </row>
    <row r="67" spans="1:6" x14ac:dyDescent="0.25">
      <c r="A67" s="18" t="str">
        <f t="shared" si="1"/>
        <v>05302 - METROPOLITAN KANSAS CITY</v>
      </c>
      <c r="B67" s="40" t="s">
        <v>147</v>
      </c>
      <c r="C67" s="40" t="s">
        <v>287</v>
      </c>
      <c r="D67" s="41" t="s">
        <v>148</v>
      </c>
      <c r="E67" s="42" t="s">
        <v>245</v>
      </c>
      <c r="F67" s="43">
        <v>0.97599999999999998</v>
      </c>
    </row>
    <row r="68" spans="1:6" x14ac:dyDescent="0.25">
      <c r="A68" s="18" t="str">
        <f t="shared" si="1"/>
        <v>05302 - METROPOLITAN ST. LOUIS</v>
      </c>
      <c r="B68" s="40" t="s">
        <v>147</v>
      </c>
      <c r="C68" s="40" t="s">
        <v>287</v>
      </c>
      <c r="D68" s="41" t="s">
        <v>126</v>
      </c>
      <c r="E68" s="42" t="s">
        <v>246</v>
      </c>
      <c r="F68" s="43">
        <v>0.97799999999999998</v>
      </c>
    </row>
    <row r="69" spans="1:6" x14ac:dyDescent="0.25">
      <c r="A69" s="18" t="str">
        <f t="shared" si="1"/>
        <v>05302 - REST OF MISSOURI</v>
      </c>
      <c r="B69" s="40" t="s">
        <v>147</v>
      </c>
      <c r="C69" s="40" t="s">
        <v>287</v>
      </c>
      <c r="D69" s="41" t="s">
        <v>352</v>
      </c>
      <c r="E69" s="42" t="s">
        <v>187</v>
      </c>
      <c r="F69" s="43">
        <v>0.93400000000000005</v>
      </c>
    </row>
    <row r="70" spans="1:6" x14ac:dyDescent="0.25">
      <c r="A70" s="18" t="str">
        <f t="shared" si="1"/>
        <v>03202 - MONTANA**</v>
      </c>
      <c r="B70" s="40" t="s">
        <v>149</v>
      </c>
      <c r="C70" s="40" t="s">
        <v>288</v>
      </c>
      <c r="D70" s="41" t="s">
        <v>126</v>
      </c>
      <c r="E70" s="42" t="s">
        <v>330</v>
      </c>
      <c r="F70" s="44">
        <v>1</v>
      </c>
    </row>
    <row r="71" spans="1:6" x14ac:dyDescent="0.25">
      <c r="A71" s="18" t="str">
        <f t="shared" si="1"/>
        <v>05402 - NEBRASKA</v>
      </c>
      <c r="B71" s="40" t="s">
        <v>150</v>
      </c>
      <c r="C71" s="40" t="s">
        <v>289</v>
      </c>
      <c r="D71" s="41" t="s">
        <v>124</v>
      </c>
      <c r="E71" s="42" t="s">
        <v>188</v>
      </c>
      <c r="F71" s="43">
        <v>0.96099999999999997</v>
      </c>
    </row>
    <row r="72" spans="1:6" x14ac:dyDescent="0.25">
      <c r="A72" s="18" t="str">
        <f t="shared" si="1"/>
        <v>01312 - NEVADA**</v>
      </c>
      <c r="B72" s="40" t="s">
        <v>151</v>
      </c>
      <c r="C72" s="40" t="s">
        <v>290</v>
      </c>
      <c r="D72" s="41" t="s">
        <v>124</v>
      </c>
      <c r="E72" s="42" t="s">
        <v>331</v>
      </c>
      <c r="F72" s="44">
        <v>1</v>
      </c>
    </row>
    <row r="73" spans="1:6" x14ac:dyDescent="0.25">
      <c r="A73" s="18" t="str">
        <f t="shared" ref="A73:A104" si="2">CONCATENATE(B73," - ",E73)</f>
        <v>14312 - NEW HAMPSHIRE</v>
      </c>
      <c r="B73" s="40" t="s">
        <v>361</v>
      </c>
      <c r="C73" s="40" t="s">
        <v>291</v>
      </c>
      <c r="D73" s="41" t="s">
        <v>362</v>
      </c>
      <c r="E73" s="42" t="s">
        <v>189</v>
      </c>
      <c r="F73" s="43">
        <v>1.016</v>
      </c>
    </row>
    <row r="74" spans="1:6" x14ac:dyDescent="0.25">
      <c r="A74" s="18" t="str">
        <f t="shared" si="2"/>
        <v>12402 - NORTHERN NJ</v>
      </c>
      <c r="B74" s="40" t="s">
        <v>363</v>
      </c>
      <c r="C74" s="40" t="s">
        <v>292</v>
      </c>
      <c r="D74" s="41" t="s">
        <v>126</v>
      </c>
      <c r="E74" s="42" t="s">
        <v>190</v>
      </c>
      <c r="F74" s="43">
        <v>1.115</v>
      </c>
    </row>
    <row r="75" spans="1:6" x14ac:dyDescent="0.25">
      <c r="A75" s="18" t="str">
        <f t="shared" si="2"/>
        <v>12402 - REST OF NEW JERSEY</v>
      </c>
      <c r="B75" s="40" t="s">
        <v>363</v>
      </c>
      <c r="C75" s="40" t="s">
        <v>292</v>
      </c>
      <c r="D75" s="41" t="s">
        <v>352</v>
      </c>
      <c r="E75" s="42" t="s">
        <v>191</v>
      </c>
      <c r="F75" s="43">
        <v>1.0720000000000001</v>
      </c>
    </row>
    <row r="76" spans="1:6" x14ac:dyDescent="0.25">
      <c r="A76" s="18" t="str">
        <f t="shared" si="2"/>
        <v>04212 - NEW MEXICO</v>
      </c>
      <c r="B76" s="40" t="s">
        <v>152</v>
      </c>
      <c r="C76" s="40" t="s">
        <v>293</v>
      </c>
      <c r="D76" s="41" t="s">
        <v>132</v>
      </c>
      <c r="E76" s="42" t="s">
        <v>192</v>
      </c>
      <c r="F76" s="43">
        <v>0.95699999999999996</v>
      </c>
    </row>
    <row r="77" spans="1:6" x14ac:dyDescent="0.25">
      <c r="A77" s="18" t="str">
        <f t="shared" si="2"/>
        <v>13202 - MANHATTAN</v>
      </c>
      <c r="B77" s="40" t="s">
        <v>364</v>
      </c>
      <c r="C77" s="40" t="s">
        <v>294</v>
      </c>
      <c r="D77" s="41" t="s">
        <v>126</v>
      </c>
      <c r="E77" s="42" t="s">
        <v>247</v>
      </c>
      <c r="F77" s="43">
        <v>1.1120000000000001</v>
      </c>
    </row>
    <row r="78" spans="1:6" x14ac:dyDescent="0.25">
      <c r="A78" s="18" t="str">
        <f t="shared" si="2"/>
        <v>13202 - NYC SUBURBS/LONG ISLAND</v>
      </c>
      <c r="B78" s="40" t="s">
        <v>364</v>
      </c>
      <c r="C78" s="40" t="s">
        <v>294</v>
      </c>
      <c r="D78" s="41" t="s">
        <v>148</v>
      </c>
      <c r="E78" s="42" t="s">
        <v>248</v>
      </c>
      <c r="F78" s="43">
        <v>1.1279999999999999</v>
      </c>
    </row>
    <row r="79" spans="1:6" x14ac:dyDescent="0.25">
      <c r="A79" s="18" t="str">
        <f t="shared" si="2"/>
        <v>13202 - POUGHKPSIE/N NYC SUBURBS</v>
      </c>
      <c r="B79" s="40" t="s">
        <v>364</v>
      </c>
      <c r="C79" s="40" t="s">
        <v>294</v>
      </c>
      <c r="D79" s="41" t="s">
        <v>131</v>
      </c>
      <c r="E79" s="42" t="s">
        <v>249</v>
      </c>
      <c r="F79" s="43">
        <v>1.0740000000000001</v>
      </c>
    </row>
    <row r="80" spans="1:6" x14ac:dyDescent="0.25">
      <c r="A80" s="18" t="str">
        <f t="shared" si="2"/>
        <v>13292 - QUEENS</v>
      </c>
      <c r="B80" s="40" t="s">
        <v>365</v>
      </c>
      <c r="C80" s="45" t="s">
        <v>294</v>
      </c>
      <c r="D80" s="41" t="s">
        <v>136</v>
      </c>
      <c r="E80" s="42" t="s">
        <v>250</v>
      </c>
      <c r="F80" s="43">
        <v>1.1259999999999999</v>
      </c>
    </row>
    <row r="81" spans="1:6" x14ac:dyDescent="0.25">
      <c r="A81" s="18" t="str">
        <f t="shared" si="2"/>
        <v>13282 - REST OF NEW YORK</v>
      </c>
      <c r="B81" s="40" t="s">
        <v>366</v>
      </c>
      <c r="C81" s="40" t="s">
        <v>294</v>
      </c>
      <c r="D81" s="41" t="s">
        <v>352</v>
      </c>
      <c r="E81" s="42" t="s">
        <v>193</v>
      </c>
      <c r="F81" s="43">
        <v>0.97599999999999998</v>
      </c>
    </row>
    <row r="82" spans="1:6" x14ac:dyDescent="0.25">
      <c r="A82" s="18" t="str">
        <f t="shared" si="2"/>
        <v>11502 - NORTH CAROLINA</v>
      </c>
      <c r="B82" s="40" t="s">
        <v>367</v>
      </c>
      <c r="C82" s="40" t="s">
        <v>295</v>
      </c>
      <c r="D82" s="41" t="s">
        <v>124</v>
      </c>
      <c r="E82" s="42" t="s">
        <v>194</v>
      </c>
      <c r="F82" s="43">
        <v>0.96499999999999997</v>
      </c>
    </row>
    <row r="83" spans="1:6" x14ac:dyDescent="0.25">
      <c r="A83" s="18" t="str">
        <f t="shared" si="2"/>
        <v>03302 - NORTH DAKOTA**</v>
      </c>
      <c r="B83" s="40" t="s">
        <v>153</v>
      </c>
      <c r="C83" s="40" t="s">
        <v>296</v>
      </c>
      <c r="D83" s="41" t="s">
        <v>126</v>
      </c>
      <c r="E83" s="42" t="s">
        <v>332</v>
      </c>
      <c r="F83" s="44">
        <v>1</v>
      </c>
    </row>
    <row r="84" spans="1:6" x14ac:dyDescent="0.25">
      <c r="A84" s="18" t="str">
        <f t="shared" si="2"/>
        <v>15202 - OHIO</v>
      </c>
      <c r="B84" s="40" t="s">
        <v>368</v>
      </c>
      <c r="C84" s="40" t="s">
        <v>297</v>
      </c>
      <c r="D84" s="41" t="s">
        <v>124</v>
      </c>
      <c r="E84" s="42" t="s">
        <v>195</v>
      </c>
      <c r="F84" s="43">
        <v>0.95799999999999996</v>
      </c>
    </row>
    <row r="85" spans="1:6" x14ac:dyDescent="0.25">
      <c r="A85" s="18" t="str">
        <f t="shared" si="2"/>
        <v>04312 - OKLAHOMA</v>
      </c>
      <c r="B85" s="40" t="s">
        <v>154</v>
      </c>
      <c r="C85" s="40" t="s">
        <v>298</v>
      </c>
      <c r="D85" s="41" t="s">
        <v>124</v>
      </c>
      <c r="E85" s="42" t="s">
        <v>196</v>
      </c>
      <c r="F85" s="43">
        <v>0.94899999999999995</v>
      </c>
    </row>
    <row r="86" spans="1:6" x14ac:dyDescent="0.25">
      <c r="A86" s="18" t="str">
        <f t="shared" si="2"/>
        <v>02302 - PORTLAND</v>
      </c>
      <c r="B86" s="40" t="s">
        <v>155</v>
      </c>
      <c r="C86" s="40" t="s">
        <v>299</v>
      </c>
      <c r="D86" s="41" t="s">
        <v>126</v>
      </c>
      <c r="E86" s="42" t="s">
        <v>251</v>
      </c>
      <c r="F86" s="43">
        <v>1.0549999999999999</v>
      </c>
    </row>
    <row r="87" spans="1:6" x14ac:dyDescent="0.25">
      <c r="A87" s="18" t="str">
        <f t="shared" si="2"/>
        <v>02302 - REST OF OREGON</v>
      </c>
      <c r="B87" s="40" t="s">
        <v>155</v>
      </c>
      <c r="C87" s="40" t="s">
        <v>299</v>
      </c>
      <c r="D87" s="41" t="s">
        <v>352</v>
      </c>
      <c r="E87" s="42" t="s">
        <v>197</v>
      </c>
      <c r="F87" s="43">
        <v>0.99299999999999999</v>
      </c>
    </row>
    <row r="88" spans="1:6" x14ac:dyDescent="0.25">
      <c r="A88" s="18" t="str">
        <f t="shared" si="2"/>
        <v>12502 - METROPOLITAN PHILADELPHIA</v>
      </c>
      <c r="B88" s="40" t="s">
        <v>369</v>
      </c>
      <c r="C88" s="40" t="s">
        <v>300</v>
      </c>
      <c r="D88" s="41" t="s">
        <v>126</v>
      </c>
      <c r="E88" s="42" t="s">
        <v>252</v>
      </c>
      <c r="F88" s="43">
        <v>1.038</v>
      </c>
    </row>
    <row r="89" spans="1:6" x14ac:dyDescent="0.25">
      <c r="A89" s="18" t="str">
        <f t="shared" si="2"/>
        <v>12502 - REST OF PENNSYLVANIA</v>
      </c>
      <c r="B89" s="40" t="s">
        <v>369</v>
      </c>
      <c r="C89" s="40" t="s">
        <v>300</v>
      </c>
      <c r="D89" s="41" t="s">
        <v>352</v>
      </c>
      <c r="E89" s="42" t="s">
        <v>198</v>
      </c>
      <c r="F89" s="43">
        <v>0.96599999999999997</v>
      </c>
    </row>
    <row r="90" spans="1:6" x14ac:dyDescent="0.25">
      <c r="A90" s="18" t="str">
        <f t="shared" si="2"/>
        <v>09202 - PUERTO RICO</v>
      </c>
      <c r="B90" s="40" t="s">
        <v>156</v>
      </c>
      <c r="C90" s="40" t="s">
        <v>301</v>
      </c>
      <c r="D90" s="41" t="s">
        <v>370</v>
      </c>
      <c r="E90" s="42" t="s">
        <v>199</v>
      </c>
      <c r="F90" s="43">
        <v>1.0029999999999999</v>
      </c>
    </row>
    <row r="91" spans="1:6" x14ac:dyDescent="0.25">
      <c r="A91" s="18" t="str">
        <f t="shared" si="2"/>
        <v>14412 - RHODE ISLAND</v>
      </c>
      <c r="B91" s="40" t="s">
        <v>371</v>
      </c>
      <c r="C91" s="40" t="s">
        <v>302</v>
      </c>
      <c r="D91" s="41" t="s">
        <v>126</v>
      </c>
      <c r="E91" s="42" t="s">
        <v>200</v>
      </c>
      <c r="F91" s="43">
        <v>1.032</v>
      </c>
    </row>
    <row r="92" spans="1:6" x14ac:dyDescent="0.25">
      <c r="A92" s="18" t="str">
        <f t="shared" si="2"/>
        <v>11202 - SOUTH CAROLINA</v>
      </c>
      <c r="B92" s="40" t="s">
        <v>372</v>
      </c>
      <c r="C92" s="40" t="s">
        <v>303</v>
      </c>
      <c r="D92" s="41" t="s">
        <v>126</v>
      </c>
      <c r="E92" s="42" t="s">
        <v>201</v>
      </c>
      <c r="F92" s="43">
        <v>0.95899999999999996</v>
      </c>
    </row>
    <row r="93" spans="1:6" x14ac:dyDescent="0.25">
      <c r="A93" s="18" t="str">
        <f t="shared" si="2"/>
        <v>03402 - SOUTH DAKOTA**</v>
      </c>
      <c r="B93" s="40" t="s">
        <v>157</v>
      </c>
      <c r="C93" s="40" t="s">
        <v>304</v>
      </c>
      <c r="D93" s="41" t="s">
        <v>148</v>
      </c>
      <c r="E93" s="42" t="s">
        <v>333</v>
      </c>
      <c r="F93" s="44">
        <v>1</v>
      </c>
    </row>
    <row r="94" spans="1:6" x14ac:dyDescent="0.25">
      <c r="A94" s="18" t="str">
        <f t="shared" si="2"/>
        <v>10312 - TENNESSEE</v>
      </c>
      <c r="B94" s="40" t="s">
        <v>373</v>
      </c>
      <c r="C94" s="40" t="s">
        <v>305</v>
      </c>
      <c r="D94" s="41" t="s">
        <v>374</v>
      </c>
      <c r="E94" s="42" t="s">
        <v>202</v>
      </c>
      <c r="F94" s="43">
        <v>0.95099999999999996</v>
      </c>
    </row>
    <row r="95" spans="1:6" x14ac:dyDescent="0.25">
      <c r="A95" s="18" t="str">
        <f t="shared" si="2"/>
        <v>04412 - AUSTIN</v>
      </c>
      <c r="B95" s="40" t="s">
        <v>158</v>
      </c>
      <c r="C95" s="40" t="s">
        <v>306</v>
      </c>
      <c r="D95" s="41" t="s">
        <v>375</v>
      </c>
      <c r="E95" s="42" t="s">
        <v>253</v>
      </c>
      <c r="F95" s="43">
        <v>1.022</v>
      </c>
    </row>
    <row r="96" spans="1:6" x14ac:dyDescent="0.25">
      <c r="A96" s="18" t="str">
        <f t="shared" si="2"/>
        <v>04412 - BEAUMONT</v>
      </c>
      <c r="B96" s="40" t="s">
        <v>158</v>
      </c>
      <c r="C96" s="40" t="s">
        <v>306</v>
      </c>
      <c r="D96" s="41" t="s">
        <v>370</v>
      </c>
      <c r="E96" s="42" t="s">
        <v>254</v>
      </c>
      <c r="F96" s="43">
        <v>0.95499999999999996</v>
      </c>
    </row>
    <row r="97" spans="1:6" x14ac:dyDescent="0.25">
      <c r="A97" s="18" t="str">
        <f t="shared" si="2"/>
        <v>04412 - BRAZORIA</v>
      </c>
      <c r="B97" s="40" t="s">
        <v>158</v>
      </c>
      <c r="C97" s="40" t="s">
        <v>306</v>
      </c>
      <c r="D97" s="41" t="s">
        <v>133</v>
      </c>
      <c r="E97" s="42" t="s">
        <v>255</v>
      </c>
      <c r="F97" s="44">
        <v>1.01</v>
      </c>
    </row>
    <row r="98" spans="1:6" x14ac:dyDescent="0.25">
      <c r="A98" s="18" t="str">
        <f t="shared" si="2"/>
        <v>04412 - DALLAS</v>
      </c>
      <c r="B98" s="40" t="s">
        <v>158</v>
      </c>
      <c r="C98" s="40" t="s">
        <v>306</v>
      </c>
      <c r="D98" s="41" t="s">
        <v>376</v>
      </c>
      <c r="E98" s="42" t="s">
        <v>256</v>
      </c>
      <c r="F98" s="43">
        <v>1.0089999999999999</v>
      </c>
    </row>
    <row r="99" spans="1:6" x14ac:dyDescent="0.25">
      <c r="A99" s="18" t="str">
        <f t="shared" si="2"/>
        <v>04412 - FORT WORTH</v>
      </c>
      <c r="B99" s="40" t="s">
        <v>158</v>
      </c>
      <c r="C99" s="40" t="s">
        <v>306</v>
      </c>
      <c r="D99" s="41" t="s">
        <v>377</v>
      </c>
      <c r="E99" s="42" t="s">
        <v>257</v>
      </c>
      <c r="F99" s="43">
        <v>1.0049999999999999</v>
      </c>
    </row>
    <row r="100" spans="1:6" x14ac:dyDescent="0.25">
      <c r="A100" s="18" t="str">
        <f t="shared" si="2"/>
        <v>04412 - GALVESTON</v>
      </c>
      <c r="B100" s="40" t="s">
        <v>158</v>
      </c>
      <c r="C100" s="40" t="s">
        <v>306</v>
      </c>
      <c r="D100" s="41" t="s">
        <v>356</v>
      </c>
      <c r="E100" s="42" t="s">
        <v>258</v>
      </c>
      <c r="F100" s="43">
        <v>1.0069999999999999</v>
      </c>
    </row>
    <row r="101" spans="1:6" x14ac:dyDescent="0.25">
      <c r="A101" s="18" t="str">
        <f t="shared" si="2"/>
        <v>04412 - HOUSTON</v>
      </c>
      <c r="B101" s="40" t="s">
        <v>158</v>
      </c>
      <c r="C101" s="40" t="s">
        <v>306</v>
      </c>
      <c r="D101" s="41" t="s">
        <v>378</v>
      </c>
      <c r="E101" s="42" t="s">
        <v>259</v>
      </c>
      <c r="F101" s="43">
        <v>1.0089999999999999</v>
      </c>
    </row>
    <row r="102" spans="1:6" x14ac:dyDescent="0.25">
      <c r="A102" s="18" t="str">
        <f t="shared" si="2"/>
        <v>04412 - REST OF TEXAS</v>
      </c>
      <c r="B102" s="40" t="s">
        <v>158</v>
      </c>
      <c r="C102" s="40" t="s">
        <v>306</v>
      </c>
      <c r="D102" s="41" t="s">
        <v>352</v>
      </c>
      <c r="E102" s="42" t="s">
        <v>203</v>
      </c>
      <c r="F102" s="43">
        <v>0.97399999999999998</v>
      </c>
    </row>
    <row r="103" spans="1:6" x14ac:dyDescent="0.25">
      <c r="A103" s="18" t="str">
        <f t="shared" si="2"/>
        <v>03502 - UTAH</v>
      </c>
      <c r="B103" s="40" t="s">
        <v>159</v>
      </c>
      <c r="C103" s="40" t="s">
        <v>307</v>
      </c>
      <c r="D103" s="41" t="s">
        <v>133</v>
      </c>
      <c r="E103" s="42" t="s">
        <v>204</v>
      </c>
      <c r="F103" s="43">
        <v>0.96899999999999997</v>
      </c>
    </row>
    <row r="104" spans="1:6" x14ac:dyDescent="0.25">
      <c r="A104" s="18" t="str">
        <f t="shared" si="2"/>
        <v>14512 - VERMONT</v>
      </c>
      <c r="B104" s="40" t="s">
        <v>379</v>
      </c>
      <c r="C104" s="40" t="s">
        <v>308</v>
      </c>
      <c r="D104" s="41" t="s">
        <v>380</v>
      </c>
      <c r="E104" s="42" t="s">
        <v>205</v>
      </c>
      <c r="F104" s="43">
        <v>0.997</v>
      </c>
    </row>
    <row r="105" spans="1:6" x14ac:dyDescent="0.25">
      <c r="A105" s="18" t="str">
        <f t="shared" ref="A105:A111" si="3">CONCATENATE(B105," - ",E105)</f>
        <v>11302 - VIRGINIA</v>
      </c>
      <c r="B105" s="40" t="s">
        <v>381</v>
      </c>
      <c r="C105" s="40" t="s">
        <v>309</v>
      </c>
      <c r="D105" s="41" t="s">
        <v>124</v>
      </c>
      <c r="E105" s="42" t="s">
        <v>206</v>
      </c>
      <c r="F105" s="43">
        <v>0.99399999999999999</v>
      </c>
    </row>
    <row r="106" spans="1:6" x14ac:dyDescent="0.25">
      <c r="A106" s="18" t="str">
        <f t="shared" si="3"/>
        <v>09202 - VIRGIN ISLANDS</v>
      </c>
      <c r="B106" s="40" t="s">
        <v>156</v>
      </c>
      <c r="C106" s="40" t="s">
        <v>310</v>
      </c>
      <c r="D106" s="41" t="s">
        <v>380</v>
      </c>
      <c r="E106" s="42" t="s">
        <v>207</v>
      </c>
      <c r="F106" s="43">
        <v>1.0029999999999999</v>
      </c>
    </row>
    <row r="107" spans="1:6" x14ac:dyDescent="0.25">
      <c r="A107" s="18" t="str">
        <f t="shared" si="3"/>
        <v>02402 - SEATTLE (KING CNTY)</v>
      </c>
      <c r="B107" s="40" t="s">
        <v>160</v>
      </c>
      <c r="C107" s="40" t="s">
        <v>311</v>
      </c>
      <c r="D107" s="41" t="s">
        <v>148</v>
      </c>
      <c r="E107" s="42" t="s">
        <v>260</v>
      </c>
      <c r="F107" s="43">
        <v>1.1259999999999999</v>
      </c>
    </row>
    <row r="108" spans="1:6" x14ac:dyDescent="0.25">
      <c r="A108" s="18" t="str">
        <f t="shared" si="3"/>
        <v>02402 - REST OF WASHINGTON</v>
      </c>
      <c r="B108" s="40" t="s">
        <v>160</v>
      </c>
      <c r="C108" s="40" t="s">
        <v>311</v>
      </c>
      <c r="D108" s="41" t="s">
        <v>352</v>
      </c>
      <c r="E108" s="42" t="s">
        <v>208</v>
      </c>
      <c r="F108" s="43">
        <v>1.022</v>
      </c>
    </row>
    <row r="109" spans="1:6" x14ac:dyDescent="0.25">
      <c r="A109" s="18" t="str">
        <f t="shared" si="3"/>
        <v>11402 - WEST VIRGINIA</v>
      </c>
      <c r="B109" s="40" t="s">
        <v>382</v>
      </c>
      <c r="C109" s="40" t="s">
        <v>312</v>
      </c>
      <c r="D109" s="41" t="s">
        <v>354</v>
      </c>
      <c r="E109" s="42" t="s">
        <v>209</v>
      </c>
      <c r="F109" s="43">
        <v>0.93500000000000005</v>
      </c>
    </row>
    <row r="110" spans="1:6" x14ac:dyDescent="0.25">
      <c r="A110" s="18" t="str">
        <f t="shared" si="3"/>
        <v>06302 - WISCONSIN</v>
      </c>
      <c r="B110" s="40" t="s">
        <v>161</v>
      </c>
      <c r="C110" s="40" t="s">
        <v>313</v>
      </c>
      <c r="D110" s="41" t="s">
        <v>124</v>
      </c>
      <c r="E110" s="42" t="s">
        <v>210</v>
      </c>
      <c r="F110" s="44">
        <v>0.98</v>
      </c>
    </row>
    <row r="111" spans="1:6" x14ac:dyDescent="0.25">
      <c r="A111" s="18" t="str">
        <f t="shared" si="3"/>
        <v>03602 - WYOMING**</v>
      </c>
      <c r="B111" s="40" t="s">
        <v>162</v>
      </c>
      <c r="C111" s="40" t="s">
        <v>314</v>
      </c>
      <c r="D111" s="41" t="s">
        <v>383</v>
      </c>
      <c r="E111" s="42" t="s">
        <v>334</v>
      </c>
      <c r="F111" s="44">
        <v>1</v>
      </c>
    </row>
    <row r="112" spans="1:6" s="32" customFormat="1" x14ac:dyDescent="0.25">
      <c r="B112" s="36" t="s">
        <v>327</v>
      </c>
      <c r="E112" s="37"/>
    </row>
    <row r="113" spans="2:2" s="32" customFormat="1" x14ac:dyDescent="0.25">
      <c r="B113" s="33"/>
    </row>
    <row r="114" spans="2:2" s="32" customFormat="1" x14ac:dyDescent="0.25">
      <c r="B114" s="39" t="s">
        <v>384</v>
      </c>
    </row>
    <row r="115" spans="2:2" s="32" customFormat="1" x14ac:dyDescent="0.25">
      <c r="B115" s="39" t="s">
        <v>385</v>
      </c>
    </row>
    <row r="116" spans="2:2" s="32" customFormat="1" x14ac:dyDescent="0.25">
      <c r="B116" s="33"/>
    </row>
    <row r="117" spans="2:2" s="32" customFormat="1" x14ac:dyDescent="0.25">
      <c r="B117" s="39" t="s">
        <v>386</v>
      </c>
    </row>
    <row r="118" spans="2:2" s="32" customFormat="1" x14ac:dyDescent="0.25">
      <c r="B118" s="39" t="s">
        <v>389</v>
      </c>
    </row>
    <row r="119" spans="2:2" s="32" customFormat="1" x14ac:dyDescent="0.25">
      <c r="B119" s="39" t="s">
        <v>387</v>
      </c>
    </row>
    <row r="120" spans="2:2" s="32" customFormat="1" x14ac:dyDescent="0.25">
      <c r="B120" s="33"/>
    </row>
    <row r="121" spans="2:2" s="32" customFormat="1" x14ac:dyDescent="0.25">
      <c r="B121" s="46" t="s">
        <v>388</v>
      </c>
    </row>
    <row r="122" spans="2:2" s="32" customFormat="1" x14ac:dyDescent="0.25">
      <c r="B122" s="33"/>
    </row>
    <row r="123" spans="2:2" s="32" customFormat="1" x14ac:dyDescent="0.25">
      <c r="B123" s="33"/>
    </row>
    <row r="124" spans="2:2" s="32" customFormat="1" x14ac:dyDescent="0.25">
      <c r="B124" s="33"/>
    </row>
    <row r="125" spans="2:2" s="32" customFormat="1" x14ac:dyDescent="0.25">
      <c r="B125" s="33"/>
    </row>
    <row r="126" spans="2:2" s="32" customFormat="1" x14ac:dyDescent="0.25">
      <c r="B126" s="33"/>
    </row>
    <row r="127" spans="2:2" s="32" customFormat="1" x14ac:dyDescent="0.25">
      <c r="B127" s="33"/>
    </row>
    <row r="128" spans="2:2" s="32" customFormat="1" x14ac:dyDescent="0.25">
      <c r="B128" s="33"/>
    </row>
    <row r="129" spans="2:2" s="32" customFormat="1" x14ac:dyDescent="0.25">
      <c r="B129" s="33"/>
    </row>
    <row r="130" spans="2:2" s="32" customFormat="1" x14ac:dyDescent="0.25">
      <c r="B130" s="33"/>
    </row>
    <row r="131" spans="2:2" s="32" customFormat="1" x14ac:dyDescent="0.25"/>
    <row r="132" spans="2:2" s="32" customFormat="1" x14ac:dyDescent="0.25"/>
    <row r="133" spans="2:2" s="32" customFormat="1" x14ac:dyDescent="0.25"/>
    <row r="134" spans="2:2" s="32" customFormat="1" x14ac:dyDescent="0.25"/>
    <row r="135" spans="2:2" s="32" customFormat="1" x14ac:dyDescent="0.25"/>
    <row r="136" spans="2:2" s="32" customFormat="1" x14ac:dyDescent="0.25"/>
    <row r="137" spans="2:2" s="32" customFormat="1" x14ac:dyDescent="0.25"/>
    <row r="138" spans="2:2" s="32" customFormat="1" x14ac:dyDescent="0.25"/>
    <row r="139" spans="2:2" s="32" customFormat="1" x14ac:dyDescent="0.25"/>
    <row r="140" spans="2:2" s="32" customFormat="1" x14ac:dyDescent="0.25"/>
    <row r="141" spans="2:2" s="32" customFormat="1" x14ac:dyDescent="0.25"/>
    <row r="142" spans="2:2" s="32" customFormat="1" x14ac:dyDescent="0.25"/>
    <row r="143" spans="2:2" s="32" customFormat="1" x14ac:dyDescent="0.25"/>
    <row r="144" spans="2:2"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row r="157" s="32" customFormat="1" x14ac:dyDescent="0.25"/>
    <row r="158" s="32" customFormat="1" x14ac:dyDescent="0.25"/>
    <row r="159" s="32" customFormat="1" x14ac:dyDescent="0.25"/>
    <row r="160" s="32" customForma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1"/>
  <sheetViews>
    <sheetView zoomScaleNormal="100" workbookViewId="0">
      <pane ySplit="3" topLeftCell="A4" activePane="bottomLeft" state="frozen"/>
      <selection activeCell="C37" sqref="C37"/>
      <selection pane="bottomLeft" activeCell="A3" sqref="A3"/>
    </sheetView>
  </sheetViews>
  <sheetFormatPr defaultRowHeight="15" x14ac:dyDescent="0.25"/>
  <cols>
    <col min="1" max="1" width="12.5703125" style="22" customWidth="1"/>
    <col min="2" max="2" width="15.42578125" style="25" customWidth="1"/>
    <col min="3" max="3" width="18.42578125" style="23" customWidth="1"/>
    <col min="4" max="4" width="14.7109375" style="18" customWidth="1"/>
  </cols>
  <sheetData>
    <row r="1" spans="1:7" s="18" customFormat="1" x14ac:dyDescent="0.25">
      <c r="A1" s="27" t="s">
        <v>106</v>
      </c>
      <c r="B1" s="25"/>
      <c r="C1" s="26"/>
    </row>
    <row r="2" spans="1:7" s="18" customFormat="1" x14ac:dyDescent="0.25">
      <c r="A2" s="27" t="s">
        <v>107</v>
      </c>
      <c r="B2" s="25"/>
      <c r="C2" s="26"/>
    </row>
    <row r="3" spans="1:7" s="18" customFormat="1" x14ac:dyDescent="0.25">
      <c r="A3" s="22" t="s">
        <v>2</v>
      </c>
      <c r="B3" s="25" t="s">
        <v>3</v>
      </c>
      <c r="C3" s="23" t="s">
        <v>4</v>
      </c>
      <c r="D3" s="26" t="s">
        <v>91</v>
      </c>
    </row>
    <row r="4" spans="1:7" s="18" customFormat="1" x14ac:dyDescent="0.25">
      <c r="A4" s="25" t="s">
        <v>75</v>
      </c>
      <c r="B4" s="25" t="s">
        <v>86</v>
      </c>
      <c r="C4" s="26" t="s">
        <v>88</v>
      </c>
      <c r="D4" s="26" t="s">
        <v>92</v>
      </c>
      <c r="G4" s="18" t="s">
        <v>93</v>
      </c>
    </row>
    <row r="5" spans="1:7" s="18" customFormat="1" x14ac:dyDescent="0.25">
      <c r="A5" s="25" t="s">
        <v>75</v>
      </c>
      <c r="B5" s="25"/>
      <c r="C5" s="26" t="s">
        <v>89</v>
      </c>
      <c r="D5" s="26"/>
      <c r="G5" s="18" t="s">
        <v>94</v>
      </c>
    </row>
    <row r="6" spans="1:7" s="18" customFormat="1" x14ac:dyDescent="0.25">
      <c r="A6" s="25" t="s">
        <v>76</v>
      </c>
      <c r="B6" s="25" t="s">
        <v>86</v>
      </c>
      <c r="C6" s="26" t="s">
        <v>88</v>
      </c>
      <c r="D6" s="26" t="s">
        <v>92</v>
      </c>
    </row>
    <row r="7" spans="1:7" s="18" customFormat="1" x14ac:dyDescent="0.25">
      <c r="A7" s="25" t="s">
        <v>76</v>
      </c>
      <c r="B7" s="25"/>
      <c r="C7" s="26" t="s">
        <v>89</v>
      </c>
      <c r="D7" s="26"/>
    </row>
    <row r="8" spans="1:7" s="18" customFormat="1" x14ac:dyDescent="0.25">
      <c r="A8" s="25" t="s">
        <v>78</v>
      </c>
      <c r="B8" s="25" t="s">
        <v>86</v>
      </c>
      <c r="C8" s="26" t="s">
        <v>88</v>
      </c>
      <c r="D8" s="26" t="s">
        <v>92</v>
      </c>
    </row>
    <row r="9" spans="1:7" s="18" customFormat="1" x14ac:dyDescent="0.25">
      <c r="A9" s="25" t="s">
        <v>78</v>
      </c>
      <c r="B9" s="25"/>
      <c r="C9" s="26" t="s">
        <v>89</v>
      </c>
      <c r="D9" s="26"/>
    </row>
    <row r="10" spans="1:7" s="18" customFormat="1" x14ac:dyDescent="0.25">
      <c r="A10" s="25" t="s">
        <v>79</v>
      </c>
      <c r="B10" s="25" t="s">
        <v>86</v>
      </c>
      <c r="C10" s="26" t="s">
        <v>88</v>
      </c>
      <c r="D10" s="26" t="s">
        <v>92</v>
      </c>
    </row>
    <row r="11" spans="1:7" s="18" customFormat="1" x14ac:dyDescent="0.25">
      <c r="A11" s="25" t="s">
        <v>79</v>
      </c>
      <c r="B11" s="25"/>
      <c r="C11" s="26" t="s">
        <v>89</v>
      </c>
      <c r="D11" s="26"/>
    </row>
    <row r="12" spans="1:7" s="18" customFormat="1" x14ac:dyDescent="0.25">
      <c r="A12" s="25" t="s">
        <v>81</v>
      </c>
      <c r="B12" s="25" t="s">
        <v>86</v>
      </c>
      <c r="C12" s="26" t="s">
        <v>88</v>
      </c>
      <c r="D12" s="26" t="s">
        <v>92</v>
      </c>
    </row>
    <row r="13" spans="1:7" s="18" customFormat="1" x14ac:dyDescent="0.25">
      <c r="A13" s="25" t="s">
        <v>81</v>
      </c>
      <c r="B13" s="25"/>
      <c r="C13" s="26" t="s">
        <v>89</v>
      </c>
      <c r="D13" s="26"/>
    </row>
    <row r="14" spans="1:7" s="18" customFormat="1" x14ac:dyDescent="0.25">
      <c r="A14" s="25" t="s">
        <v>83</v>
      </c>
      <c r="B14" s="25" t="s">
        <v>86</v>
      </c>
      <c r="C14" s="26" t="s">
        <v>88</v>
      </c>
      <c r="D14" s="26" t="s">
        <v>92</v>
      </c>
    </row>
    <row r="15" spans="1:7" s="18" customFormat="1" x14ac:dyDescent="0.25">
      <c r="A15" s="25" t="s">
        <v>83</v>
      </c>
      <c r="B15" s="25"/>
      <c r="C15" s="26" t="s">
        <v>89</v>
      </c>
      <c r="D15" s="26"/>
    </row>
    <row r="16" spans="1:7" s="18" customFormat="1" x14ac:dyDescent="0.25">
      <c r="A16" s="25" t="s">
        <v>84</v>
      </c>
      <c r="B16" s="25" t="s">
        <v>86</v>
      </c>
      <c r="C16" s="26" t="s">
        <v>88</v>
      </c>
      <c r="D16" s="26" t="s">
        <v>92</v>
      </c>
    </row>
    <row r="17" spans="1:4" s="18" customFormat="1" x14ac:dyDescent="0.25">
      <c r="A17" s="25" t="s">
        <v>84</v>
      </c>
      <c r="B17" s="25"/>
      <c r="C17" s="26" t="s">
        <v>89</v>
      </c>
      <c r="D17" s="26"/>
    </row>
    <row r="18" spans="1:4" s="18" customFormat="1" x14ac:dyDescent="0.25">
      <c r="A18" s="25" t="s">
        <v>7</v>
      </c>
      <c r="B18" s="25"/>
      <c r="C18" s="26" t="s">
        <v>33</v>
      </c>
      <c r="D18" s="26" t="s">
        <v>92</v>
      </c>
    </row>
    <row r="19" spans="1:4" s="18" customFormat="1" x14ac:dyDescent="0.25">
      <c r="A19" s="25" t="s">
        <v>5</v>
      </c>
      <c r="B19" s="25"/>
      <c r="C19" s="26" t="s">
        <v>33</v>
      </c>
      <c r="D19" s="26" t="s">
        <v>92</v>
      </c>
    </row>
    <row r="20" spans="1:4" s="18" customFormat="1" x14ac:dyDescent="0.25">
      <c r="A20" s="25" t="s">
        <v>34</v>
      </c>
      <c r="B20" s="25"/>
      <c r="C20" s="26" t="s">
        <v>70</v>
      </c>
      <c r="D20" s="26"/>
    </row>
    <row r="21" spans="1:4" s="18" customFormat="1" x14ac:dyDescent="0.25">
      <c r="A21" s="25" t="s">
        <v>35</v>
      </c>
      <c r="B21" s="25"/>
      <c r="C21" s="26" t="s">
        <v>70</v>
      </c>
      <c r="D21" s="26"/>
    </row>
    <row r="22" spans="1:4" s="18" customFormat="1" x14ac:dyDescent="0.25">
      <c r="A22" s="25" t="s">
        <v>6</v>
      </c>
      <c r="B22" s="25">
        <v>1</v>
      </c>
      <c r="C22" s="26" t="s">
        <v>33</v>
      </c>
      <c r="D22" s="26" t="s">
        <v>92</v>
      </c>
    </row>
    <row r="23" spans="1:4" s="18" customFormat="1" x14ac:dyDescent="0.25">
      <c r="A23" s="25" t="s">
        <v>6</v>
      </c>
      <c r="B23" s="25"/>
      <c r="C23" s="26" t="s">
        <v>70</v>
      </c>
      <c r="D23" s="26"/>
    </row>
    <row r="24" spans="1:4" s="18" customFormat="1" x14ac:dyDescent="0.25">
      <c r="A24" s="25" t="s">
        <v>36</v>
      </c>
      <c r="B24" s="25"/>
      <c r="C24" s="26" t="s">
        <v>70</v>
      </c>
      <c r="D24" s="26"/>
    </row>
    <row r="25" spans="1:4" s="18" customFormat="1" x14ac:dyDescent="0.25">
      <c r="A25" s="25" t="s">
        <v>8</v>
      </c>
      <c r="B25" s="25"/>
      <c r="C25" s="26" t="s">
        <v>33</v>
      </c>
      <c r="D25" s="26" t="s">
        <v>92</v>
      </c>
    </row>
    <row r="26" spans="1:4" s="18" customFormat="1" x14ac:dyDescent="0.25">
      <c r="A26" s="25" t="s">
        <v>9</v>
      </c>
      <c r="B26" s="25"/>
      <c r="C26" s="26" t="s">
        <v>33</v>
      </c>
      <c r="D26" s="26" t="s">
        <v>92</v>
      </c>
    </row>
    <row r="27" spans="1:4" s="18" customFormat="1" x14ac:dyDescent="0.25">
      <c r="A27" s="25" t="s">
        <v>10</v>
      </c>
      <c r="B27" s="25"/>
      <c r="C27" s="26" t="s">
        <v>33</v>
      </c>
      <c r="D27" s="26" t="s">
        <v>92</v>
      </c>
    </row>
    <row r="28" spans="1:4" s="18" customFormat="1" x14ac:dyDescent="0.25">
      <c r="A28" s="25" t="s">
        <v>11</v>
      </c>
      <c r="B28" s="25"/>
      <c r="C28" s="26" t="s">
        <v>33</v>
      </c>
      <c r="D28" s="26" t="s">
        <v>92</v>
      </c>
    </row>
    <row r="29" spans="1:4" s="18" customFormat="1" x14ac:dyDescent="0.25">
      <c r="A29" s="25" t="s">
        <v>12</v>
      </c>
      <c r="B29" s="25"/>
      <c r="C29" s="26" t="s">
        <v>33</v>
      </c>
      <c r="D29" s="26" t="s">
        <v>92</v>
      </c>
    </row>
    <row r="30" spans="1:4" s="18" customFormat="1" x14ac:dyDescent="0.25">
      <c r="A30" s="25" t="s">
        <v>38</v>
      </c>
      <c r="B30" s="25"/>
      <c r="C30" s="26" t="s">
        <v>70</v>
      </c>
      <c r="D30" s="26"/>
    </row>
    <row r="31" spans="1:4" s="18" customFormat="1" x14ac:dyDescent="0.25">
      <c r="A31" s="25" t="s">
        <v>39</v>
      </c>
      <c r="B31" s="25"/>
      <c r="C31" s="26" t="s">
        <v>70</v>
      </c>
      <c r="D31" s="26"/>
    </row>
    <row r="32" spans="1:4" s="18" customFormat="1" x14ac:dyDescent="0.25">
      <c r="A32" s="25" t="s">
        <v>40</v>
      </c>
      <c r="B32" s="25"/>
      <c r="C32" s="26" t="s">
        <v>70</v>
      </c>
      <c r="D32" s="26"/>
    </row>
    <row r="33" spans="1:4" s="18" customFormat="1" x14ac:dyDescent="0.25">
      <c r="A33" s="25" t="s">
        <v>41</v>
      </c>
      <c r="B33" s="25"/>
      <c r="C33" s="26" t="s">
        <v>70</v>
      </c>
      <c r="D33" s="26"/>
    </row>
    <row r="34" spans="1:4" s="18" customFormat="1" x14ac:dyDescent="0.25">
      <c r="A34" s="25" t="s">
        <v>42</v>
      </c>
      <c r="B34" s="25"/>
      <c r="C34" s="26" t="s">
        <v>33</v>
      </c>
      <c r="D34" s="26" t="s">
        <v>92</v>
      </c>
    </row>
    <row r="35" spans="1:4" s="18" customFormat="1" x14ac:dyDescent="0.25">
      <c r="A35" s="25" t="s">
        <v>42</v>
      </c>
      <c r="B35" s="25"/>
      <c r="C35" s="26" t="s">
        <v>70</v>
      </c>
      <c r="D35" s="26"/>
    </row>
    <row r="36" spans="1:4" s="18" customFormat="1" x14ac:dyDescent="0.25">
      <c r="A36" s="25" t="s">
        <v>43</v>
      </c>
      <c r="B36" s="25"/>
      <c r="C36" s="26" t="s">
        <v>33</v>
      </c>
      <c r="D36" s="26" t="s">
        <v>92</v>
      </c>
    </row>
    <row r="37" spans="1:4" s="18" customFormat="1" x14ac:dyDescent="0.25">
      <c r="A37" s="25" t="s">
        <v>43</v>
      </c>
      <c r="B37" s="25"/>
      <c r="C37" s="26" t="s">
        <v>70</v>
      </c>
      <c r="D37" s="26"/>
    </row>
    <row r="38" spans="1:4" s="18" customFormat="1" x14ac:dyDescent="0.25">
      <c r="A38" s="25" t="s">
        <v>44</v>
      </c>
      <c r="B38" s="25"/>
      <c r="C38" s="26" t="s">
        <v>33</v>
      </c>
      <c r="D38" s="26" t="s">
        <v>92</v>
      </c>
    </row>
    <row r="39" spans="1:4" s="18" customFormat="1" x14ac:dyDescent="0.25">
      <c r="A39" s="25" t="s">
        <v>44</v>
      </c>
      <c r="B39" s="25"/>
      <c r="C39" s="26" t="s">
        <v>70</v>
      </c>
      <c r="D39" s="26"/>
    </row>
    <row r="40" spans="1:4" s="18" customFormat="1" x14ac:dyDescent="0.25">
      <c r="A40" s="25" t="s">
        <v>45</v>
      </c>
      <c r="B40" s="25"/>
      <c r="C40" s="26" t="s">
        <v>70</v>
      </c>
      <c r="D40" s="26"/>
    </row>
    <row r="41" spans="1:4" s="18" customFormat="1" x14ac:dyDescent="0.25">
      <c r="A41" s="25" t="s">
        <v>46</v>
      </c>
      <c r="B41" s="25"/>
      <c r="C41" s="26" t="s">
        <v>70</v>
      </c>
      <c r="D41" s="26"/>
    </row>
    <row r="42" spans="1:4" s="18" customFormat="1" x14ac:dyDescent="0.25">
      <c r="A42" s="25" t="s">
        <v>47</v>
      </c>
      <c r="B42" s="25"/>
      <c r="C42" s="26" t="s">
        <v>70</v>
      </c>
      <c r="D42" s="26"/>
    </row>
    <row r="43" spans="1:4" s="18" customFormat="1" x14ac:dyDescent="0.25">
      <c r="A43" s="25" t="s">
        <v>48</v>
      </c>
      <c r="B43" s="25"/>
      <c r="C43" s="26" t="s">
        <v>70</v>
      </c>
      <c r="D43" s="26"/>
    </row>
    <row r="44" spans="1:4" s="18" customFormat="1" x14ac:dyDescent="0.25">
      <c r="A44" s="25" t="s">
        <v>49</v>
      </c>
      <c r="B44" s="25"/>
      <c r="C44" s="26" t="s">
        <v>70</v>
      </c>
      <c r="D44" s="26"/>
    </row>
    <row r="45" spans="1:4" s="18" customFormat="1" x14ac:dyDescent="0.25">
      <c r="A45" s="25" t="s">
        <v>50</v>
      </c>
      <c r="B45" s="25"/>
      <c r="C45" s="26" t="s">
        <v>70</v>
      </c>
      <c r="D45" s="26"/>
    </row>
    <row r="46" spans="1:4" s="18" customFormat="1" x14ac:dyDescent="0.25">
      <c r="A46" s="25" t="s">
        <v>51</v>
      </c>
      <c r="B46" s="25"/>
      <c r="C46" s="26" t="s">
        <v>70</v>
      </c>
      <c r="D46" s="26"/>
    </row>
    <row r="47" spans="1:4" s="18" customFormat="1" x14ac:dyDescent="0.25">
      <c r="A47" s="25" t="s">
        <v>13</v>
      </c>
      <c r="B47" s="25"/>
      <c r="C47" s="26" t="s">
        <v>33</v>
      </c>
      <c r="D47" s="26" t="s">
        <v>92</v>
      </c>
    </row>
    <row r="48" spans="1:4" s="18" customFormat="1" x14ac:dyDescent="0.25">
      <c r="A48" s="25" t="s">
        <v>14</v>
      </c>
      <c r="B48" s="25"/>
      <c r="C48" s="26" t="s">
        <v>33</v>
      </c>
      <c r="D48" s="26" t="s">
        <v>92</v>
      </c>
    </row>
    <row r="49" spans="1:4" s="18" customFormat="1" x14ac:dyDescent="0.25">
      <c r="A49" s="25" t="s">
        <v>15</v>
      </c>
      <c r="B49" s="25"/>
      <c r="C49" s="26" t="s">
        <v>33</v>
      </c>
      <c r="D49" s="26" t="s">
        <v>92</v>
      </c>
    </row>
    <row r="50" spans="1:4" s="18" customFormat="1" x14ac:dyDescent="0.25">
      <c r="A50" s="25" t="s">
        <v>16</v>
      </c>
      <c r="B50" s="25"/>
      <c r="C50" s="26" t="s">
        <v>33</v>
      </c>
      <c r="D50" s="26" t="s">
        <v>92</v>
      </c>
    </row>
    <row r="51" spans="1:4" s="18" customFormat="1" x14ac:dyDescent="0.25">
      <c r="A51" s="25" t="s">
        <v>17</v>
      </c>
      <c r="B51" s="25"/>
      <c r="C51" s="26" t="s">
        <v>33</v>
      </c>
      <c r="D51" s="26" t="s">
        <v>92</v>
      </c>
    </row>
    <row r="52" spans="1:4" s="18" customFormat="1" x14ac:dyDescent="0.25">
      <c r="A52" s="25" t="s">
        <v>52</v>
      </c>
      <c r="B52" s="25"/>
      <c r="C52" s="26" t="s">
        <v>70</v>
      </c>
      <c r="D52" s="26"/>
    </row>
    <row r="53" spans="1:4" s="18" customFormat="1" x14ac:dyDescent="0.25">
      <c r="A53" s="25" t="s">
        <v>53</v>
      </c>
      <c r="B53" s="25"/>
      <c r="C53" s="26" t="s">
        <v>70</v>
      </c>
      <c r="D53" s="26"/>
    </row>
    <row r="54" spans="1:4" s="18" customFormat="1" x14ac:dyDescent="0.25">
      <c r="A54" s="25" t="s">
        <v>54</v>
      </c>
      <c r="B54" s="25"/>
      <c r="C54" s="26" t="s">
        <v>70</v>
      </c>
      <c r="D54" s="26"/>
    </row>
    <row r="55" spans="1:4" s="18" customFormat="1" x14ac:dyDescent="0.25">
      <c r="A55" s="25" t="s">
        <v>55</v>
      </c>
      <c r="B55" s="25"/>
      <c r="C55" s="26" t="s">
        <v>70</v>
      </c>
      <c r="D55" s="26"/>
    </row>
    <row r="56" spans="1:4" s="18" customFormat="1" x14ac:dyDescent="0.25">
      <c r="A56" s="25" t="s">
        <v>18</v>
      </c>
      <c r="B56" s="25"/>
      <c r="C56" s="26" t="s">
        <v>33</v>
      </c>
      <c r="D56" s="26" t="s">
        <v>92</v>
      </c>
    </row>
    <row r="57" spans="1:4" s="18" customFormat="1" x14ac:dyDescent="0.25">
      <c r="A57" s="25" t="s">
        <v>19</v>
      </c>
      <c r="B57" s="25"/>
      <c r="C57" s="26" t="s">
        <v>33</v>
      </c>
      <c r="D57" s="26" t="s">
        <v>92</v>
      </c>
    </row>
    <row r="58" spans="1:4" s="18" customFormat="1" x14ac:dyDescent="0.25">
      <c r="A58" s="25" t="s">
        <v>20</v>
      </c>
      <c r="B58" s="25"/>
      <c r="C58" s="26" t="s">
        <v>33</v>
      </c>
      <c r="D58" s="26" t="s">
        <v>92</v>
      </c>
    </row>
    <row r="59" spans="1:4" s="18" customFormat="1" x14ac:dyDescent="0.25">
      <c r="A59" s="25" t="s">
        <v>21</v>
      </c>
      <c r="B59" s="25"/>
      <c r="C59" s="26" t="s">
        <v>33</v>
      </c>
      <c r="D59" s="26" t="s">
        <v>92</v>
      </c>
    </row>
    <row r="60" spans="1:4" s="18" customFormat="1" x14ac:dyDescent="0.25">
      <c r="A60" s="25" t="s">
        <v>22</v>
      </c>
      <c r="B60" s="25"/>
      <c r="C60" s="26" t="s">
        <v>33</v>
      </c>
      <c r="D60" s="26" t="s">
        <v>92</v>
      </c>
    </row>
    <row r="61" spans="1:4" s="18" customFormat="1" x14ac:dyDescent="0.25">
      <c r="A61" s="25" t="s">
        <v>56</v>
      </c>
      <c r="B61" s="25"/>
      <c r="C61" s="26" t="s">
        <v>70</v>
      </c>
      <c r="D61" s="26"/>
    </row>
    <row r="62" spans="1:4" s="18" customFormat="1" x14ac:dyDescent="0.25">
      <c r="A62" s="25" t="s">
        <v>57</v>
      </c>
      <c r="B62" s="25"/>
      <c r="C62" s="26" t="s">
        <v>70</v>
      </c>
      <c r="D62" s="26"/>
    </row>
    <row r="63" spans="1:4" s="18" customFormat="1" x14ac:dyDescent="0.25">
      <c r="A63" s="25" t="s">
        <v>58</v>
      </c>
      <c r="B63" s="25"/>
      <c r="C63" s="26" t="s">
        <v>70</v>
      </c>
      <c r="D63" s="26"/>
    </row>
    <row r="64" spans="1:4" s="18" customFormat="1" x14ac:dyDescent="0.25">
      <c r="A64" s="25" t="s">
        <v>59</v>
      </c>
      <c r="B64" s="25"/>
      <c r="C64" s="26" t="s">
        <v>70</v>
      </c>
      <c r="D64" s="26"/>
    </row>
    <row r="65" spans="1:4" s="28" customFormat="1" x14ac:dyDescent="0.25">
      <c r="A65" s="25" t="s">
        <v>213</v>
      </c>
      <c r="B65" s="25"/>
      <c r="C65" s="26" t="s">
        <v>33</v>
      </c>
      <c r="D65" s="26" t="s">
        <v>92</v>
      </c>
    </row>
    <row r="66" spans="1:4" s="18" customFormat="1" x14ac:dyDescent="0.25">
      <c r="A66" s="25" t="s">
        <v>213</v>
      </c>
      <c r="B66" s="25"/>
      <c r="C66" s="26" t="s">
        <v>70</v>
      </c>
    </row>
    <row r="67" spans="1:4" s="18" customFormat="1" x14ac:dyDescent="0.25">
      <c r="A67" s="25" t="s">
        <v>214</v>
      </c>
      <c r="B67" s="25"/>
      <c r="C67" s="26" t="s">
        <v>33</v>
      </c>
      <c r="D67" s="26" t="s">
        <v>92</v>
      </c>
    </row>
    <row r="68" spans="1:4" s="18" customFormat="1" x14ac:dyDescent="0.25">
      <c r="A68" s="25" t="s">
        <v>214</v>
      </c>
      <c r="B68" s="25"/>
      <c r="C68" s="26" t="s">
        <v>70</v>
      </c>
    </row>
    <row r="69" spans="1:4" s="18" customFormat="1" x14ac:dyDescent="0.25">
      <c r="A69" s="25" t="s">
        <v>67</v>
      </c>
      <c r="B69" s="25"/>
      <c r="C69" s="26" t="s">
        <v>70</v>
      </c>
    </row>
    <row r="70" spans="1:4" s="18" customFormat="1" x14ac:dyDescent="0.25">
      <c r="A70" s="25" t="s">
        <v>68</v>
      </c>
      <c r="B70" s="25"/>
      <c r="C70" s="26" t="s">
        <v>70</v>
      </c>
      <c r="D70" s="26"/>
    </row>
    <row r="71" spans="1:4" s="18" customFormat="1" x14ac:dyDescent="0.25">
      <c r="A71" s="25" t="s">
        <v>211</v>
      </c>
      <c r="B71" s="25"/>
      <c r="C71" s="26" t="s">
        <v>33</v>
      </c>
      <c r="D71" s="26" t="s">
        <v>92</v>
      </c>
    </row>
    <row r="72" spans="1:4" s="18" customFormat="1" x14ac:dyDescent="0.25">
      <c r="A72" s="25" t="s">
        <v>211</v>
      </c>
      <c r="B72" s="25"/>
      <c r="C72" s="26" t="s">
        <v>70</v>
      </c>
    </row>
    <row r="73" spans="1:4" s="18" customFormat="1" x14ac:dyDescent="0.25">
      <c r="A73" s="25" t="s">
        <v>111</v>
      </c>
      <c r="B73" s="25"/>
      <c r="C73" s="26" t="s">
        <v>33</v>
      </c>
      <c r="D73" s="26" t="s">
        <v>92</v>
      </c>
    </row>
    <row r="74" spans="1:4" s="18" customFormat="1" x14ac:dyDescent="0.25">
      <c r="A74" s="25" t="s">
        <v>111</v>
      </c>
      <c r="B74" s="25"/>
      <c r="C74" s="26" t="s">
        <v>70</v>
      </c>
      <c r="D74" s="26"/>
    </row>
    <row r="75" spans="1:4" s="18" customFormat="1" x14ac:dyDescent="0.25">
      <c r="A75" s="25" t="s">
        <v>112</v>
      </c>
      <c r="B75" s="25"/>
      <c r="C75" s="26" t="s">
        <v>33</v>
      </c>
      <c r="D75" s="26" t="s">
        <v>92</v>
      </c>
    </row>
    <row r="76" spans="1:4" s="18" customFormat="1" x14ac:dyDescent="0.25">
      <c r="A76" s="25" t="s">
        <v>112</v>
      </c>
      <c r="B76" s="25"/>
      <c r="C76" s="26" t="s">
        <v>70</v>
      </c>
      <c r="D76" s="26"/>
    </row>
    <row r="77" spans="1:4" s="18" customFormat="1" x14ac:dyDescent="0.25">
      <c r="A77" s="25" t="s">
        <v>30</v>
      </c>
      <c r="B77" s="25" t="s">
        <v>32</v>
      </c>
      <c r="C77" s="26" t="s">
        <v>33</v>
      </c>
      <c r="D77" s="26" t="s">
        <v>92</v>
      </c>
    </row>
    <row r="78" spans="1:4" s="18" customFormat="1" x14ac:dyDescent="0.25">
      <c r="A78" s="25" t="s">
        <v>30</v>
      </c>
      <c r="B78" s="25"/>
      <c r="C78" s="26" t="s">
        <v>70</v>
      </c>
      <c r="D78" s="26"/>
    </row>
    <row r="79" spans="1:4" s="28" customFormat="1" x14ac:dyDescent="0.25">
      <c r="A79" s="25" t="s">
        <v>113</v>
      </c>
      <c r="B79" s="25"/>
      <c r="C79" s="26" t="s">
        <v>33</v>
      </c>
      <c r="D79" s="26" t="s">
        <v>92</v>
      </c>
    </row>
    <row r="80" spans="1:4" s="28" customFormat="1" x14ac:dyDescent="0.25">
      <c r="A80" s="25" t="s">
        <v>113</v>
      </c>
      <c r="B80" s="25"/>
      <c r="C80" s="26" t="s">
        <v>70</v>
      </c>
      <c r="D80" s="26"/>
    </row>
    <row r="81" spans="1:4" s="28" customFormat="1" x14ac:dyDescent="0.25">
      <c r="A81" s="25" t="s">
        <v>114</v>
      </c>
      <c r="B81" s="25"/>
      <c r="C81" s="26" t="s">
        <v>33</v>
      </c>
      <c r="D81" s="26" t="s">
        <v>92</v>
      </c>
    </row>
    <row r="82" spans="1:4" s="28" customFormat="1" x14ac:dyDescent="0.25">
      <c r="A82" s="25" t="s">
        <v>114</v>
      </c>
      <c r="B82" s="25"/>
      <c r="C82" s="26" t="s">
        <v>70</v>
      </c>
      <c r="D82" s="26"/>
    </row>
    <row r="83" spans="1:4" s="18" customFormat="1" x14ac:dyDescent="0.25">
      <c r="A83" s="25" t="s">
        <v>69</v>
      </c>
      <c r="B83" s="25"/>
      <c r="C83" s="26" t="s">
        <v>70</v>
      </c>
      <c r="D83" s="26"/>
    </row>
    <row r="84" spans="1:4" s="18" customFormat="1" x14ac:dyDescent="0.25">
      <c r="A84" s="25" t="s">
        <v>212</v>
      </c>
      <c r="B84" s="25"/>
      <c r="C84" s="26" t="s">
        <v>33</v>
      </c>
      <c r="D84" s="26" t="s">
        <v>92</v>
      </c>
    </row>
    <row r="85" spans="1:4" s="18" customFormat="1" x14ac:dyDescent="0.25">
      <c r="A85" s="25" t="s">
        <v>212</v>
      </c>
      <c r="B85" s="25"/>
      <c r="C85" s="26" t="s">
        <v>70</v>
      </c>
    </row>
    <row r="86" spans="1:4" s="18" customFormat="1" x14ac:dyDescent="0.25">
      <c r="A86" s="25" t="s">
        <v>71</v>
      </c>
      <c r="B86" s="25" t="s">
        <v>85</v>
      </c>
      <c r="C86" s="26" t="s">
        <v>74</v>
      </c>
      <c r="D86" s="26" t="s">
        <v>92</v>
      </c>
    </row>
    <row r="87" spans="1:4" s="18" customFormat="1" x14ac:dyDescent="0.25">
      <c r="A87" s="25" t="s">
        <v>72</v>
      </c>
      <c r="B87" s="25" t="s">
        <v>85</v>
      </c>
      <c r="C87" s="26" t="s">
        <v>74</v>
      </c>
      <c r="D87" s="26" t="s">
        <v>92</v>
      </c>
    </row>
    <row r="88" spans="1:4" s="18" customFormat="1" x14ac:dyDescent="0.25">
      <c r="A88" s="25" t="s">
        <v>73</v>
      </c>
      <c r="B88" s="25" t="s">
        <v>85</v>
      </c>
      <c r="C88" s="26" t="s">
        <v>74</v>
      </c>
      <c r="D88" s="26" t="s">
        <v>92</v>
      </c>
    </row>
    <row r="89" spans="1:4" s="18" customFormat="1" x14ac:dyDescent="0.25">
      <c r="A89" s="25" t="s">
        <v>117</v>
      </c>
      <c r="B89" s="25"/>
      <c r="C89" s="26" t="s">
        <v>33</v>
      </c>
      <c r="D89" s="26" t="s">
        <v>92</v>
      </c>
    </row>
    <row r="90" spans="1:4" s="18" customFormat="1" x14ac:dyDescent="0.25">
      <c r="A90" s="25" t="s">
        <v>117</v>
      </c>
      <c r="B90" s="25"/>
      <c r="C90" s="26" t="s">
        <v>70</v>
      </c>
      <c r="D90" s="26"/>
    </row>
    <row r="91" spans="1:4" s="18" customFormat="1" x14ac:dyDescent="0.25">
      <c r="A91" s="25" t="s">
        <v>118</v>
      </c>
      <c r="B91" s="25"/>
      <c r="C91" s="26" t="s">
        <v>33</v>
      </c>
      <c r="D91" s="26" t="s">
        <v>92</v>
      </c>
    </row>
    <row r="92" spans="1:4" s="18" customFormat="1" x14ac:dyDescent="0.25">
      <c r="A92" s="25" t="s">
        <v>118</v>
      </c>
      <c r="B92" s="25"/>
      <c r="C92" s="26" t="s">
        <v>70</v>
      </c>
      <c r="D92" s="26"/>
    </row>
    <row r="93" spans="1:4" s="18" customFormat="1" x14ac:dyDescent="0.25">
      <c r="A93" s="25" t="s">
        <v>119</v>
      </c>
      <c r="B93" s="25"/>
      <c r="C93" s="26" t="s">
        <v>33</v>
      </c>
      <c r="D93" s="26" t="s">
        <v>92</v>
      </c>
    </row>
    <row r="94" spans="1:4" s="18" customFormat="1" x14ac:dyDescent="0.25">
      <c r="A94" s="25" t="s">
        <v>119</v>
      </c>
      <c r="B94" s="25"/>
      <c r="C94" s="26" t="s">
        <v>70</v>
      </c>
      <c r="D94" s="26"/>
    </row>
    <row r="95" spans="1:4" s="18" customFormat="1" x14ac:dyDescent="0.25">
      <c r="A95" s="25" t="s">
        <v>120</v>
      </c>
      <c r="B95" s="25"/>
      <c r="C95" s="26" t="s">
        <v>33</v>
      </c>
      <c r="D95" s="26" t="s">
        <v>92</v>
      </c>
    </row>
    <row r="96" spans="1:4" s="18" customFormat="1" x14ac:dyDescent="0.25">
      <c r="A96" s="25" t="s">
        <v>120</v>
      </c>
      <c r="B96" s="25"/>
      <c r="C96" s="26" t="s">
        <v>70</v>
      </c>
      <c r="D96" s="26"/>
    </row>
    <row r="97" spans="1:4" s="18" customFormat="1" x14ac:dyDescent="0.25">
      <c r="A97" s="25" t="s">
        <v>121</v>
      </c>
      <c r="B97" s="25"/>
      <c r="C97" s="26" t="s">
        <v>33</v>
      </c>
      <c r="D97" s="26" t="s">
        <v>92</v>
      </c>
    </row>
    <row r="98" spans="1:4" s="18" customFormat="1" x14ac:dyDescent="0.25">
      <c r="A98" s="25" t="s">
        <v>121</v>
      </c>
      <c r="B98" s="25"/>
      <c r="C98" s="26" t="s">
        <v>70</v>
      </c>
      <c r="D98" s="26"/>
    </row>
    <row r="99" spans="1:4" s="18" customFormat="1" x14ac:dyDescent="0.25">
      <c r="A99" s="25" t="s">
        <v>122</v>
      </c>
      <c r="B99" s="25"/>
      <c r="C99" s="26" t="s">
        <v>33</v>
      </c>
      <c r="D99" s="26" t="s">
        <v>92</v>
      </c>
    </row>
    <row r="100" spans="1:4" s="18" customFormat="1" x14ac:dyDescent="0.25">
      <c r="A100" s="25" t="s">
        <v>122</v>
      </c>
      <c r="B100" s="25"/>
      <c r="C100" s="26" t="s">
        <v>70</v>
      </c>
      <c r="D100" s="26"/>
    </row>
    <row r="101" spans="1:4" s="18" customFormat="1" x14ac:dyDescent="0.25">
      <c r="A101" s="25" t="s">
        <v>215</v>
      </c>
      <c r="B101" s="25"/>
      <c r="C101" s="26" t="s">
        <v>33</v>
      </c>
      <c r="D101" s="26" t="s">
        <v>92</v>
      </c>
    </row>
    <row r="102" spans="1:4" s="18" customFormat="1" x14ac:dyDescent="0.25">
      <c r="A102" s="25" t="s">
        <v>215</v>
      </c>
      <c r="B102" s="25"/>
      <c r="C102" s="26" t="s">
        <v>70</v>
      </c>
    </row>
    <row r="103" spans="1:4" s="18" customFormat="1" x14ac:dyDescent="0.25">
      <c r="A103" s="25" t="s">
        <v>123</v>
      </c>
      <c r="B103" s="25"/>
      <c r="C103" s="26" t="s">
        <v>33</v>
      </c>
      <c r="D103" s="26" t="s">
        <v>92</v>
      </c>
    </row>
    <row r="104" spans="1:4" s="18" customFormat="1" x14ac:dyDescent="0.25">
      <c r="A104" s="25" t="s">
        <v>123</v>
      </c>
      <c r="B104" s="25"/>
      <c r="C104" s="26" t="s">
        <v>70</v>
      </c>
      <c r="D104" s="26"/>
    </row>
    <row r="105" spans="1:4" s="17" customFormat="1" x14ac:dyDescent="0.25">
      <c r="A105" s="22"/>
      <c r="B105" s="22"/>
      <c r="C105" s="23"/>
      <c r="D105" s="23"/>
    </row>
    <row r="106" spans="1:4" s="17" customFormat="1" x14ac:dyDescent="0.25">
      <c r="A106" s="22"/>
      <c r="B106" s="22"/>
      <c r="C106" s="23"/>
      <c r="D106" s="23"/>
    </row>
    <row r="107" spans="1:4" s="17" customFormat="1" x14ac:dyDescent="0.25">
      <c r="A107" s="22"/>
      <c r="B107" s="22"/>
      <c r="C107" s="23"/>
    </row>
    <row r="108" spans="1:4" s="17" customFormat="1" x14ac:dyDescent="0.25">
      <c r="A108" s="22"/>
      <c r="B108" s="22"/>
      <c r="C108" s="23"/>
    </row>
    <row r="109" spans="1:4" s="17" customFormat="1" x14ac:dyDescent="0.25">
      <c r="A109" s="22"/>
      <c r="B109" s="22"/>
      <c r="C109" s="23"/>
    </row>
    <row r="110" spans="1:4" s="17" customFormat="1" x14ac:dyDescent="0.25">
      <c r="A110" s="22"/>
      <c r="B110" s="22"/>
      <c r="C110" s="23"/>
    </row>
    <row r="111" spans="1:4" s="17" customFormat="1" x14ac:dyDescent="0.25">
      <c r="A111" s="22"/>
      <c r="B111" s="22"/>
      <c r="C111" s="23"/>
    </row>
  </sheetData>
  <autoFilter ref="A3:D104" xr:uid="{00000000-0009-0000-0000-000002000000}"/>
  <sortState xmlns:xlrd2="http://schemas.microsoft.com/office/spreadsheetml/2017/richdata2"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1"/>
  <sheetViews>
    <sheetView zoomScaleNormal="100" workbookViewId="0">
      <pane ySplit="3" topLeftCell="A4" activePane="bottomLeft" state="frozen"/>
      <selection activeCell="C37" sqref="C37"/>
      <selection pane="bottomLeft" activeCell="C37" sqref="C37"/>
    </sheetView>
  </sheetViews>
  <sheetFormatPr defaultRowHeight="15" x14ac:dyDescent="0.25"/>
  <cols>
    <col min="1" max="1" width="12.5703125" style="2" customWidth="1"/>
    <col min="2" max="2" width="15.42578125" style="2" customWidth="1"/>
    <col min="3" max="3" width="18.42578125" style="3" customWidth="1"/>
    <col min="4" max="4" width="14.7109375" customWidth="1"/>
  </cols>
  <sheetData>
    <row r="1" spans="1:7" x14ac:dyDescent="0.25">
      <c r="A1" s="6" t="s">
        <v>106</v>
      </c>
    </row>
    <row r="2" spans="1:7" x14ac:dyDescent="0.25">
      <c r="A2" s="6" t="s">
        <v>107</v>
      </c>
    </row>
    <row r="3" spans="1:7" x14ac:dyDescent="0.25">
      <c r="A3" s="2" t="s">
        <v>2</v>
      </c>
      <c r="B3" s="2" t="s">
        <v>3</v>
      </c>
      <c r="C3" s="3" t="s">
        <v>4</v>
      </c>
      <c r="D3" s="3" t="s">
        <v>91</v>
      </c>
    </row>
    <row r="4" spans="1:7" x14ac:dyDescent="0.25">
      <c r="A4" s="20" t="s">
        <v>77</v>
      </c>
      <c r="B4" s="20" t="s">
        <v>90</v>
      </c>
      <c r="C4" s="21" t="s">
        <v>88</v>
      </c>
      <c r="D4" s="21" t="s">
        <v>92</v>
      </c>
      <c r="G4" t="s">
        <v>93</v>
      </c>
    </row>
    <row r="5" spans="1:7" x14ac:dyDescent="0.25">
      <c r="A5" s="20" t="s">
        <v>77</v>
      </c>
      <c r="B5" s="20" t="s">
        <v>87</v>
      </c>
      <c r="C5" s="21" t="s">
        <v>89</v>
      </c>
      <c r="D5" s="21"/>
      <c r="G5" t="s">
        <v>94</v>
      </c>
    </row>
    <row r="6" spans="1:7" x14ac:dyDescent="0.25">
      <c r="A6" s="20" t="s">
        <v>80</v>
      </c>
      <c r="B6" s="20" t="s">
        <v>90</v>
      </c>
      <c r="C6" s="21" t="s">
        <v>88</v>
      </c>
      <c r="D6" s="21" t="s">
        <v>92</v>
      </c>
    </row>
    <row r="7" spans="1:7" x14ac:dyDescent="0.25">
      <c r="A7" s="20" t="s">
        <v>80</v>
      </c>
      <c r="B7" s="20" t="s">
        <v>87</v>
      </c>
      <c r="C7" s="21" t="s">
        <v>89</v>
      </c>
      <c r="D7" s="21"/>
    </row>
    <row r="8" spans="1:7" x14ac:dyDescent="0.25">
      <c r="A8" s="20" t="s">
        <v>82</v>
      </c>
      <c r="B8" s="20" t="s">
        <v>90</v>
      </c>
      <c r="C8" s="21" t="s">
        <v>88</v>
      </c>
      <c r="D8" s="21" t="s">
        <v>92</v>
      </c>
    </row>
    <row r="9" spans="1:7" x14ac:dyDescent="0.25">
      <c r="A9" s="20" t="s">
        <v>82</v>
      </c>
      <c r="B9" s="20" t="s">
        <v>87</v>
      </c>
      <c r="C9" s="21" t="s">
        <v>89</v>
      </c>
      <c r="D9" s="21"/>
    </row>
    <row r="10" spans="1:7" x14ac:dyDescent="0.25">
      <c r="A10" s="20" t="s">
        <v>37</v>
      </c>
      <c r="B10" s="20"/>
      <c r="C10" s="21" t="s">
        <v>70</v>
      </c>
      <c r="D10" s="21"/>
    </row>
    <row r="11" spans="1:7" x14ac:dyDescent="0.25">
      <c r="A11" s="20" t="s">
        <v>23</v>
      </c>
      <c r="B11" s="20" t="s">
        <v>31</v>
      </c>
      <c r="C11" s="21" t="s">
        <v>33</v>
      </c>
      <c r="D11" s="21" t="s">
        <v>92</v>
      </c>
    </row>
    <row r="12" spans="1:7" x14ac:dyDescent="0.25">
      <c r="A12" s="20" t="s">
        <v>24</v>
      </c>
      <c r="B12" s="20" t="s">
        <v>31</v>
      </c>
      <c r="C12" s="21" t="s">
        <v>33</v>
      </c>
      <c r="D12" s="21" t="s">
        <v>92</v>
      </c>
    </row>
    <row r="13" spans="1:7" x14ac:dyDescent="0.25">
      <c r="A13" s="20" t="s">
        <v>25</v>
      </c>
      <c r="B13" s="20" t="s">
        <v>31</v>
      </c>
      <c r="C13" s="21" t="s">
        <v>33</v>
      </c>
      <c r="D13" s="21" t="s">
        <v>92</v>
      </c>
    </row>
    <row r="14" spans="1:7" x14ac:dyDescent="0.25">
      <c r="A14" s="20" t="s">
        <v>26</v>
      </c>
      <c r="B14" s="20" t="s">
        <v>31</v>
      </c>
      <c r="C14" s="21" t="s">
        <v>33</v>
      </c>
      <c r="D14" s="21" t="s">
        <v>92</v>
      </c>
    </row>
    <row r="15" spans="1:7" x14ac:dyDescent="0.25">
      <c r="A15" s="20" t="s">
        <v>27</v>
      </c>
      <c r="B15" s="20" t="s">
        <v>31</v>
      </c>
      <c r="C15" s="21" t="s">
        <v>33</v>
      </c>
      <c r="D15" s="21" t="s">
        <v>92</v>
      </c>
    </row>
    <row r="16" spans="1:7" x14ac:dyDescent="0.25">
      <c r="A16" s="20" t="s">
        <v>28</v>
      </c>
      <c r="B16" s="20" t="s">
        <v>31</v>
      </c>
      <c r="C16" s="21" t="s">
        <v>33</v>
      </c>
      <c r="D16" s="21" t="s">
        <v>92</v>
      </c>
    </row>
    <row r="17" spans="1:4" x14ac:dyDescent="0.25">
      <c r="A17" s="20" t="s">
        <v>29</v>
      </c>
      <c r="B17" s="20" t="s">
        <v>31</v>
      </c>
      <c r="C17" s="21" t="s">
        <v>33</v>
      </c>
      <c r="D17" s="21" t="s">
        <v>92</v>
      </c>
    </row>
    <row r="18" spans="1:4" x14ac:dyDescent="0.25">
      <c r="A18" s="20" t="s">
        <v>60</v>
      </c>
      <c r="B18" s="20" t="s">
        <v>31</v>
      </c>
      <c r="C18" s="21" t="s">
        <v>70</v>
      </c>
      <c r="D18" s="21"/>
    </row>
    <row r="19" spans="1:4" x14ac:dyDescent="0.25">
      <c r="A19" s="20" t="s">
        <v>61</v>
      </c>
      <c r="B19" s="20" t="s">
        <v>31</v>
      </c>
      <c r="C19" s="21" t="s">
        <v>70</v>
      </c>
      <c r="D19" s="21"/>
    </row>
    <row r="20" spans="1:4" x14ac:dyDescent="0.25">
      <c r="A20" s="20" t="s">
        <v>62</v>
      </c>
      <c r="B20" s="20" t="s">
        <v>31</v>
      </c>
      <c r="C20" s="21" t="s">
        <v>70</v>
      </c>
      <c r="D20" s="21"/>
    </row>
    <row r="21" spans="1:4" x14ac:dyDescent="0.25">
      <c r="A21" s="20" t="s">
        <v>63</v>
      </c>
      <c r="B21" s="20" t="s">
        <v>31</v>
      </c>
      <c r="C21" s="21" t="s">
        <v>70</v>
      </c>
      <c r="D21" s="21"/>
    </row>
    <row r="22" spans="1:4" x14ac:dyDescent="0.25">
      <c r="A22" s="20" t="s">
        <v>64</v>
      </c>
      <c r="B22" s="20" t="s">
        <v>31</v>
      </c>
      <c r="C22" s="21" t="s">
        <v>70</v>
      </c>
      <c r="D22" s="21"/>
    </row>
    <row r="23" spans="1:4" x14ac:dyDescent="0.25">
      <c r="A23" s="20" t="s">
        <v>65</v>
      </c>
      <c r="B23" s="20" t="s">
        <v>31</v>
      </c>
      <c r="C23" s="21" t="s">
        <v>70</v>
      </c>
      <c r="D23" s="21"/>
    </row>
    <row r="24" spans="1:4" x14ac:dyDescent="0.25">
      <c r="A24" s="20" t="s">
        <v>66</v>
      </c>
      <c r="B24" s="20" t="s">
        <v>31</v>
      </c>
      <c r="C24" s="21" t="s">
        <v>70</v>
      </c>
      <c r="D24" s="21"/>
    </row>
    <row r="25" spans="1:4" x14ac:dyDescent="0.25">
      <c r="A25" s="20" t="s">
        <v>67</v>
      </c>
      <c r="B25" s="20"/>
      <c r="C25" s="21" t="s">
        <v>70</v>
      </c>
      <c r="D25" s="21"/>
    </row>
    <row r="26" spans="1:4" x14ac:dyDescent="0.25">
      <c r="A26" s="20" t="s">
        <v>115</v>
      </c>
      <c r="B26" s="20"/>
      <c r="C26" s="21" t="s">
        <v>33</v>
      </c>
      <c r="D26" s="21" t="s">
        <v>92</v>
      </c>
    </row>
    <row r="27" spans="1:4" x14ac:dyDescent="0.25">
      <c r="A27" s="20" t="s">
        <v>115</v>
      </c>
      <c r="B27" s="20"/>
      <c r="C27" s="21" t="s">
        <v>70</v>
      </c>
      <c r="D27" s="21"/>
    </row>
    <row r="28" spans="1:4" x14ac:dyDescent="0.25">
      <c r="A28" s="20" t="s">
        <v>116</v>
      </c>
      <c r="B28" s="20"/>
      <c r="C28" s="21" t="s">
        <v>33</v>
      </c>
      <c r="D28" s="21" t="s">
        <v>92</v>
      </c>
    </row>
    <row r="29" spans="1:4" x14ac:dyDescent="0.25">
      <c r="A29" s="20" t="s">
        <v>116</v>
      </c>
      <c r="B29" s="20"/>
      <c r="C29" s="21" t="s">
        <v>70</v>
      </c>
      <c r="D29" s="21"/>
    </row>
    <row r="30" spans="1:4" x14ac:dyDescent="0.25">
      <c r="D30" s="3"/>
    </row>
    <row r="31" spans="1:4" x14ac:dyDescent="0.25">
      <c r="D31" s="3"/>
    </row>
    <row r="32" spans="1:4" x14ac:dyDescent="0.25">
      <c r="D32" s="3"/>
    </row>
    <row r="33" spans="1:4" x14ac:dyDescent="0.25">
      <c r="D33" s="3"/>
    </row>
    <row r="34" spans="1:4" x14ac:dyDescent="0.25">
      <c r="A34" s="22"/>
      <c r="B34" s="22"/>
      <c r="C34" s="23"/>
      <c r="D34" s="17"/>
    </row>
    <row r="35" spans="1:4" x14ac:dyDescent="0.25">
      <c r="D35" s="3"/>
    </row>
    <row r="36" spans="1:4" x14ac:dyDescent="0.25">
      <c r="A36" s="22"/>
      <c r="B36" s="22"/>
      <c r="C36" s="23"/>
      <c r="D36" s="17"/>
    </row>
    <row r="37" spans="1:4" x14ac:dyDescent="0.25">
      <c r="D37" s="3"/>
    </row>
    <row r="38" spans="1:4" x14ac:dyDescent="0.25">
      <c r="A38" s="22"/>
      <c r="B38" s="22"/>
      <c r="C38" s="23"/>
      <c r="D38" s="17"/>
    </row>
    <row r="39" spans="1:4" x14ac:dyDescent="0.25">
      <c r="D39" s="3"/>
    </row>
    <row r="40" spans="1:4" x14ac:dyDescent="0.25">
      <c r="D40" s="3"/>
    </row>
    <row r="41" spans="1:4" x14ac:dyDescent="0.25">
      <c r="D41" s="3"/>
    </row>
    <row r="42" spans="1:4" x14ac:dyDescent="0.25">
      <c r="D42" s="3"/>
    </row>
    <row r="43" spans="1:4" x14ac:dyDescent="0.25">
      <c r="D43" s="3"/>
    </row>
    <row r="44" spans="1:4" x14ac:dyDescent="0.25">
      <c r="D44" s="3"/>
    </row>
    <row r="45" spans="1:4" x14ac:dyDescent="0.25">
      <c r="D45" s="3"/>
    </row>
    <row r="46" spans="1:4" x14ac:dyDescent="0.25">
      <c r="D46" s="3"/>
    </row>
    <row r="47" spans="1:4" x14ac:dyDescent="0.25">
      <c r="D47" s="3"/>
    </row>
    <row r="48" spans="1:4" x14ac:dyDescent="0.25">
      <c r="D48" s="3"/>
    </row>
    <row r="49" spans="4:4" x14ac:dyDescent="0.25">
      <c r="D49" s="3"/>
    </row>
    <row r="50" spans="4:4" x14ac:dyDescent="0.25">
      <c r="D50" s="3"/>
    </row>
    <row r="51" spans="4:4" x14ac:dyDescent="0.25">
      <c r="D51" s="3"/>
    </row>
    <row r="52" spans="4:4" x14ac:dyDescent="0.25">
      <c r="D52" s="3"/>
    </row>
    <row r="53" spans="4:4" x14ac:dyDescent="0.25">
      <c r="D53" s="3"/>
    </row>
    <row r="54" spans="4:4" x14ac:dyDescent="0.25">
      <c r="D54" s="3"/>
    </row>
    <row r="55" spans="4:4" x14ac:dyDescent="0.25">
      <c r="D55" s="3"/>
    </row>
    <row r="56" spans="4:4" x14ac:dyDescent="0.25">
      <c r="D56" s="3"/>
    </row>
    <row r="57" spans="4:4" x14ac:dyDescent="0.25">
      <c r="D57" s="3"/>
    </row>
    <row r="58" spans="4:4" x14ac:dyDescent="0.25">
      <c r="D58" s="3"/>
    </row>
    <row r="59" spans="4:4" x14ac:dyDescent="0.25">
      <c r="D59" s="3"/>
    </row>
    <row r="60" spans="4:4" x14ac:dyDescent="0.25">
      <c r="D60" s="3"/>
    </row>
    <row r="61" spans="4:4" x14ac:dyDescent="0.25">
      <c r="D61" s="3"/>
    </row>
    <row r="62" spans="4:4" x14ac:dyDescent="0.25">
      <c r="D62" s="3"/>
    </row>
    <row r="63" spans="4:4" x14ac:dyDescent="0.25">
      <c r="D63" s="3"/>
    </row>
    <row r="64" spans="4:4" x14ac:dyDescent="0.25">
      <c r="D64" s="3"/>
    </row>
    <row r="65" spans="1:4" s="24" customFormat="1" x14ac:dyDescent="0.25">
      <c r="A65" s="22"/>
      <c r="B65" s="22"/>
      <c r="C65" s="23"/>
      <c r="D65" s="17"/>
    </row>
    <row r="66" spans="1:4" x14ac:dyDescent="0.25">
      <c r="A66" s="22"/>
      <c r="B66" s="22"/>
      <c r="C66" s="23"/>
      <c r="D66" s="17"/>
    </row>
    <row r="67" spans="1:4" x14ac:dyDescent="0.25">
      <c r="A67" s="22"/>
      <c r="B67" s="22"/>
      <c r="C67" s="23"/>
      <c r="D67" s="17"/>
    </row>
    <row r="68" spans="1:4" x14ac:dyDescent="0.25">
      <c r="A68" s="22"/>
      <c r="B68" s="22"/>
      <c r="C68" s="23"/>
      <c r="D68" s="17"/>
    </row>
    <row r="69" spans="1:4" x14ac:dyDescent="0.25">
      <c r="D69" s="3"/>
    </row>
    <row r="70" spans="1:4" x14ac:dyDescent="0.25">
      <c r="A70" s="22"/>
      <c r="B70" s="22"/>
      <c r="C70" s="23"/>
      <c r="D70" s="23"/>
    </row>
    <row r="71" spans="1:4" x14ac:dyDescent="0.25">
      <c r="A71" s="22"/>
      <c r="B71" s="22"/>
      <c r="C71" s="23"/>
      <c r="D71" s="17"/>
    </row>
    <row r="72" spans="1:4" x14ac:dyDescent="0.25">
      <c r="D72" s="3"/>
    </row>
    <row r="73" spans="1:4" x14ac:dyDescent="0.25">
      <c r="D73" s="3"/>
    </row>
    <row r="74" spans="1:4" x14ac:dyDescent="0.25">
      <c r="D74" s="3"/>
    </row>
    <row r="75" spans="1:4" x14ac:dyDescent="0.25">
      <c r="D75" s="3"/>
    </row>
    <row r="76" spans="1:4" x14ac:dyDescent="0.25">
      <c r="D76" s="3"/>
    </row>
    <row r="77" spans="1:4" x14ac:dyDescent="0.25">
      <c r="D77" s="3"/>
    </row>
    <row r="78" spans="1:4" s="24" customFormat="1" x14ac:dyDescent="0.25">
      <c r="A78" s="2"/>
      <c r="B78" s="2"/>
      <c r="C78" s="3"/>
      <c r="D78" s="3"/>
    </row>
    <row r="79" spans="1:4" s="24" customFormat="1" x14ac:dyDescent="0.25">
      <c r="A79" s="2"/>
      <c r="B79" s="2"/>
      <c r="C79" s="3"/>
      <c r="D79" s="3"/>
    </row>
    <row r="80" spans="1:4" s="24" customFormat="1" x14ac:dyDescent="0.25">
      <c r="A80" s="2"/>
      <c r="B80" s="2"/>
      <c r="C80" s="3"/>
      <c r="D80" s="3"/>
    </row>
    <row r="81" spans="1:4" s="24" customFormat="1" x14ac:dyDescent="0.25">
      <c r="A81" s="2"/>
      <c r="B81" s="2"/>
      <c r="C81" s="3"/>
      <c r="D81" s="3"/>
    </row>
    <row r="82" spans="1:4" x14ac:dyDescent="0.25">
      <c r="D82" s="3"/>
    </row>
    <row r="83" spans="1:4" x14ac:dyDescent="0.25">
      <c r="A83" s="22"/>
      <c r="B83" s="22"/>
      <c r="C83" s="23"/>
      <c r="D83" s="17"/>
    </row>
    <row r="84" spans="1:4" x14ac:dyDescent="0.25">
      <c r="A84" s="22"/>
      <c r="B84" s="22"/>
      <c r="C84" s="23"/>
      <c r="D84" s="17"/>
    </row>
    <row r="85" spans="1:4" x14ac:dyDescent="0.25">
      <c r="D85" s="3"/>
    </row>
    <row r="86" spans="1:4" x14ac:dyDescent="0.25">
      <c r="D86" s="3"/>
    </row>
    <row r="87" spans="1:4" x14ac:dyDescent="0.25">
      <c r="D87" s="3"/>
    </row>
    <row r="88" spans="1:4" x14ac:dyDescent="0.25">
      <c r="D88" s="3"/>
    </row>
    <row r="89" spans="1:4" x14ac:dyDescent="0.25">
      <c r="D89" s="3"/>
    </row>
    <row r="90" spans="1:4" x14ac:dyDescent="0.25">
      <c r="D90" s="3"/>
    </row>
    <row r="91" spans="1:4" x14ac:dyDescent="0.25">
      <c r="D91" s="3"/>
    </row>
    <row r="92" spans="1:4" x14ac:dyDescent="0.25">
      <c r="D92" s="3"/>
    </row>
    <row r="93" spans="1:4" x14ac:dyDescent="0.25">
      <c r="D93" s="3"/>
    </row>
    <row r="94" spans="1:4" x14ac:dyDescent="0.25">
      <c r="D94" s="3"/>
    </row>
    <row r="95" spans="1:4" x14ac:dyDescent="0.25">
      <c r="D95" s="3"/>
    </row>
    <row r="96" spans="1:4" x14ac:dyDescent="0.25">
      <c r="D96" s="3"/>
    </row>
    <row r="97" spans="1:4" s="17" customFormat="1" x14ac:dyDescent="0.25">
      <c r="A97" s="2"/>
      <c r="B97" s="2"/>
      <c r="C97" s="3"/>
      <c r="D97" s="3"/>
    </row>
    <row r="98" spans="1:4" s="17" customFormat="1" x14ac:dyDescent="0.25">
      <c r="A98" s="2"/>
      <c r="B98" s="2"/>
      <c r="C98" s="3"/>
      <c r="D98" s="3"/>
    </row>
    <row r="99" spans="1:4" s="17" customFormat="1" x14ac:dyDescent="0.25">
      <c r="A99" s="2"/>
      <c r="B99" s="2"/>
      <c r="C99" s="3"/>
      <c r="D99" s="3"/>
    </row>
    <row r="100" spans="1:4" s="17" customFormat="1" x14ac:dyDescent="0.25">
      <c r="A100" s="22"/>
      <c r="B100" s="22"/>
      <c r="C100" s="23"/>
    </row>
    <row r="101" spans="1:4" s="17" customFormat="1" x14ac:dyDescent="0.25">
      <c r="A101" s="22"/>
      <c r="B101" s="22"/>
      <c r="C101" s="23"/>
    </row>
    <row r="102" spans="1:4" s="17" customFormat="1" x14ac:dyDescent="0.25">
      <c r="A102" s="2"/>
      <c r="B102" s="2"/>
      <c r="C102" s="3"/>
      <c r="D102" s="3"/>
    </row>
    <row r="103" spans="1:4" s="17" customFormat="1" x14ac:dyDescent="0.25">
      <c r="A103" s="2"/>
      <c r="B103" s="2"/>
      <c r="C103" s="3"/>
      <c r="D103" s="3"/>
    </row>
    <row r="104" spans="1:4" s="17" customFormat="1" x14ac:dyDescent="0.25">
      <c r="A104" s="2"/>
      <c r="B104" s="2"/>
      <c r="C104" s="3"/>
      <c r="D104" s="3"/>
    </row>
    <row r="105" spans="1:4" s="17" customFormat="1" x14ac:dyDescent="0.25">
      <c r="A105" s="2"/>
      <c r="B105" s="2"/>
      <c r="C105" s="3"/>
      <c r="D105" s="3"/>
    </row>
    <row r="106" spans="1:4" s="24" customFormat="1" x14ac:dyDescent="0.25"/>
    <row r="107" spans="1:4" s="24" customFormat="1" x14ac:dyDescent="0.25"/>
    <row r="108" spans="1:4" s="24" customFormat="1" x14ac:dyDescent="0.25"/>
    <row r="109" spans="1:4" s="24" customFormat="1" x14ac:dyDescent="0.25"/>
    <row r="110" spans="1:4" s="24" customFormat="1" x14ac:dyDescent="0.25"/>
    <row r="111" spans="1:4" s="24" customFormat="1" x14ac:dyDescent="0.25"/>
    <row r="112" spans="1:4"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customFormat="1" x14ac:dyDescent="0.25"/>
    <row r="128" customFormat="1" x14ac:dyDescent="0.25"/>
    <row r="129" customFormat="1" x14ac:dyDescent="0.25"/>
    <row r="130" customFormat="1" x14ac:dyDescent="0.25"/>
    <row r="131" customFormat="1" x14ac:dyDescent="0.25"/>
  </sheetData>
  <autoFilter ref="A3:D93" xr:uid="{00000000-0009-0000-0000-000003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2025 FQHC-PPS Calculator</vt:lpstr>
      <vt:lpstr>FQ GAFs 01.01.2025 - 03.31.2025</vt:lpstr>
      <vt:lpstr>Payment Adjustment</vt:lpstr>
      <vt:lpstr>Payment Adj's Removed</vt:lpstr>
      <vt:lpstr>'2025 FQHC-PPS Calculator'!Print_Area</vt:lpstr>
      <vt:lpstr>'FQ GAFs 01.01.2025 - 03.31.2025'!Print_Titles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Dane Dahlman</cp:lastModifiedBy>
  <cp:lastPrinted>2015-03-12T13:51:17Z</cp:lastPrinted>
  <dcterms:created xsi:type="dcterms:W3CDTF">2014-09-10T21:18:05Z</dcterms:created>
  <dcterms:modified xsi:type="dcterms:W3CDTF">2025-03-05T13:52:27Z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